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510" windowWidth="11730" windowHeight="9915" tabRatio="840"/>
  </bookViews>
  <sheets>
    <sheet name="2" sheetId="136" r:id="rId1"/>
    <sheet name="رسم جدول2" sheetId="189" r:id="rId2"/>
    <sheet name="3" sheetId="177" r:id="rId3"/>
    <sheet name="رسم جدول 3" sheetId="181" r:id="rId4"/>
    <sheet name="4" sheetId="185" r:id="rId5"/>
    <sheet name="رسم جدول4" sheetId="168" r:id="rId6"/>
    <sheet name="5" sheetId="129" r:id="rId7"/>
    <sheet name="رسم جدول5" sheetId="169" r:id="rId8"/>
    <sheet name="6" sheetId="186" r:id="rId9"/>
    <sheet name="7" sheetId="145" r:id="rId10"/>
    <sheet name="8و9" sheetId="146" r:id="rId11"/>
    <sheet name="10" sheetId="130" r:id="rId12"/>
    <sheet name="11" sheetId="148" r:id="rId13"/>
    <sheet name="12" sheetId="175" r:id="rId14"/>
    <sheet name="13" sheetId="187" r:id="rId15"/>
    <sheet name="14" sheetId="190" r:id="rId16"/>
    <sheet name="15" sheetId="165" r:id="rId17"/>
    <sheet name="16" sheetId="184" r:id="rId18"/>
    <sheet name="17" sheetId="154" r:id="rId19"/>
    <sheet name="18" sheetId="188" r:id="rId20"/>
    <sheet name="19" sheetId="163" r:id="rId21"/>
    <sheet name="Sheet1" sheetId="182" r:id="rId22"/>
    <sheet name="Sheet2" sheetId="183" r:id="rId23"/>
  </sheets>
  <definedNames>
    <definedName name="_xlnm.Print_Area" localSheetId="11">'10'!$A$1:$I$28</definedName>
    <definedName name="_xlnm.Print_Area" localSheetId="12">'11'!$A$1:$J$15</definedName>
    <definedName name="_xlnm.Print_Area" localSheetId="13">'12'!$A$1:$Q$34</definedName>
    <definedName name="_xlnm.Print_Area" localSheetId="14">'13'!$A$1:$Q$10</definedName>
    <definedName name="_xlnm.Print_Area" localSheetId="15">'14'!$A$1:$V$15</definedName>
    <definedName name="_xlnm.Print_Area" localSheetId="16">'15'!$D$1:$Z$32</definedName>
    <definedName name="_xlnm.Print_Area" localSheetId="17">'16'!$A$1:$Q$26</definedName>
    <definedName name="_xlnm.Print_Area" localSheetId="18">'17'!$A$1:$L$9</definedName>
    <definedName name="_xlnm.Print_Area" localSheetId="19">'18'!$A$1:$M$22</definedName>
    <definedName name="_xlnm.Print_Area" localSheetId="20">'19'!$A$1:$M$22</definedName>
    <definedName name="_xlnm.Print_Area" localSheetId="0">'2'!$A$6:$J$35</definedName>
    <definedName name="_xlnm.Print_Area" localSheetId="2">'3'!$A$2:$O$24</definedName>
    <definedName name="_xlnm.Print_Area" localSheetId="6">'5'!$A$1:$O$32</definedName>
    <definedName name="_xlnm.Print_Area" localSheetId="8">'6'!$A$1:$K$33</definedName>
    <definedName name="_xlnm.Print_Area" localSheetId="9">'7'!$C$1:$J$24</definedName>
    <definedName name="_xlnm.Print_Area" localSheetId="10">'8و9'!$A$1:$L$41</definedName>
    <definedName name="_xlnm.Print_Area" localSheetId="3">'رسم جدول 3'!$A$1:$Y$77</definedName>
    <definedName name="_xlnm.Print_Area" localSheetId="1">'رسم جدول2'!$A$1:$X$68</definedName>
    <definedName name="_xlnm.Print_Area" localSheetId="5">'رسم جدول4'!$A$1:$O$31</definedName>
    <definedName name="_xlnm.Print_Area" localSheetId="7">'رسم جدول5'!$A$1:$X$74</definedName>
  </definedNames>
  <calcPr calcId="144525"/>
  <fileRecoveryPr autoRecover="0"/>
</workbook>
</file>

<file path=xl/calcChain.xml><?xml version="1.0" encoding="utf-8"?>
<calcChain xmlns="http://schemas.openxmlformats.org/spreadsheetml/2006/main">
  <c r="K15" i="186" l="1"/>
  <c r="K11" i="186" l="1"/>
  <c r="C7" i="186"/>
  <c r="C8" i="186"/>
  <c r="C9" i="186"/>
  <c r="C10" i="186"/>
  <c r="C11" i="186"/>
  <c r="C12" i="186"/>
  <c r="C13" i="186"/>
  <c r="C14" i="186"/>
  <c r="C15" i="186"/>
  <c r="C16" i="186"/>
  <c r="C17" i="186"/>
  <c r="C18" i="186"/>
  <c r="C19" i="186"/>
  <c r="C20" i="186"/>
  <c r="K10" i="186"/>
  <c r="G14" i="177" l="1"/>
  <c r="K9" i="177"/>
  <c r="K10" i="177"/>
  <c r="K11" i="177"/>
  <c r="K12" i="177"/>
  <c r="K13" i="177"/>
  <c r="K8" i="177"/>
  <c r="I9" i="177"/>
  <c r="I10" i="177"/>
  <c r="I11" i="177"/>
  <c r="I12" i="177"/>
  <c r="I13" i="177"/>
  <c r="T15" i="190" l="1"/>
  <c r="S15" i="190"/>
  <c r="R15" i="190"/>
  <c r="Q15" i="190"/>
  <c r="U15" i="190" s="1"/>
  <c r="U14" i="190"/>
  <c r="T14" i="190"/>
  <c r="S14" i="190"/>
  <c r="R14" i="190"/>
  <c r="U13" i="190"/>
  <c r="T13" i="190"/>
  <c r="S13" i="190"/>
  <c r="R13" i="190"/>
  <c r="U12" i="190"/>
  <c r="T12" i="190"/>
  <c r="S12" i="190"/>
  <c r="R12" i="190"/>
  <c r="U11" i="190"/>
  <c r="T11" i="190"/>
  <c r="S11" i="190"/>
  <c r="R11" i="190"/>
  <c r="U10" i="190"/>
  <c r="T10" i="190"/>
  <c r="S10" i="190"/>
  <c r="R10" i="190"/>
  <c r="U9" i="190"/>
  <c r="T9" i="190"/>
  <c r="S9" i="190"/>
  <c r="R9" i="190"/>
  <c r="U8" i="190"/>
  <c r="T8" i="190"/>
  <c r="S8" i="190"/>
  <c r="R8" i="190"/>
  <c r="U7" i="190"/>
  <c r="T7" i="190"/>
  <c r="S7" i="190"/>
  <c r="R7" i="190"/>
  <c r="U6" i="190"/>
  <c r="T6" i="190"/>
  <c r="S6" i="190"/>
  <c r="R6" i="190"/>
  <c r="U5" i="190"/>
  <c r="T5" i="190"/>
  <c r="S5" i="190"/>
  <c r="R5" i="190"/>
  <c r="O9" i="129" l="1"/>
  <c r="O10" i="129"/>
  <c r="O11" i="129"/>
  <c r="O12" i="129"/>
  <c r="O13" i="129"/>
  <c r="O14" i="129"/>
  <c r="O15" i="129"/>
  <c r="O16" i="129"/>
  <c r="O17" i="129"/>
  <c r="O18" i="129"/>
  <c r="O19" i="129"/>
  <c r="O8" i="129"/>
  <c r="O10" i="185"/>
  <c r="O15" i="185"/>
  <c r="J9" i="177"/>
  <c r="L9" i="177"/>
  <c r="M9" i="177" s="1"/>
  <c r="J10" i="177"/>
  <c r="L10" i="177"/>
  <c r="M10" i="177" s="1"/>
  <c r="J11" i="177"/>
  <c r="L11" i="177"/>
  <c r="M11" i="177" s="1"/>
  <c r="J12" i="177"/>
  <c r="L12" i="177"/>
  <c r="M12" i="177" s="1"/>
  <c r="J13" i="177"/>
  <c r="L13" i="177"/>
  <c r="M13" i="177" s="1"/>
  <c r="L8" i="177"/>
  <c r="M8" i="177" s="1"/>
  <c r="J8" i="177"/>
  <c r="E10" i="177"/>
  <c r="B14" i="177"/>
  <c r="C14" i="177"/>
  <c r="K14" i="177" s="1"/>
  <c r="D14" i="177"/>
  <c r="C21" i="130" l="1"/>
  <c r="D21" i="130"/>
  <c r="E21" i="130"/>
  <c r="F21" i="130"/>
  <c r="G21" i="130"/>
  <c r="H21" i="130"/>
  <c r="I21" i="130"/>
  <c r="B21" i="130"/>
  <c r="O23" i="185"/>
  <c r="L23" i="185"/>
  <c r="C20" i="129"/>
  <c r="O20" i="129" s="1"/>
  <c r="C23" i="185"/>
  <c r="W6" i="165"/>
  <c r="W7" i="165"/>
  <c r="W8" i="165"/>
  <c r="W9" i="165"/>
  <c r="W5" i="165"/>
  <c r="V6" i="165"/>
  <c r="V7" i="165"/>
  <c r="V8" i="165"/>
  <c r="V9" i="165"/>
  <c r="V5" i="165"/>
  <c r="U6" i="165"/>
  <c r="U7" i="165"/>
  <c r="U8" i="165"/>
  <c r="U9" i="165"/>
  <c r="U5" i="165"/>
  <c r="T9" i="165"/>
  <c r="S9" i="165"/>
  <c r="R9" i="165"/>
  <c r="I8" i="177" l="1"/>
  <c r="D20" i="145" l="1"/>
  <c r="E20" i="145"/>
  <c r="F20" i="145"/>
  <c r="G20" i="145"/>
  <c r="H20" i="145"/>
  <c r="I20" i="145"/>
  <c r="J20" i="145"/>
  <c r="B9" i="154"/>
  <c r="C9" i="154"/>
  <c r="D9" i="154"/>
  <c r="E9" i="154"/>
  <c r="F9" i="154"/>
  <c r="G9" i="154"/>
  <c r="I9" i="154"/>
  <c r="J9" i="154"/>
  <c r="K9" i="154"/>
  <c r="B15" i="184"/>
  <c r="C15" i="184"/>
  <c r="D15" i="184"/>
  <c r="E15" i="184"/>
  <c r="F15" i="184"/>
  <c r="G15" i="184"/>
  <c r="H15" i="184"/>
  <c r="I15" i="184"/>
  <c r="J15" i="184"/>
  <c r="K15" i="184"/>
  <c r="L15" i="184"/>
  <c r="M15" i="184"/>
  <c r="Q7" i="184"/>
  <c r="Q8" i="184"/>
  <c r="Q9" i="184"/>
  <c r="Q10" i="184"/>
  <c r="Q11" i="184"/>
  <c r="Q12" i="184"/>
  <c r="Q15" i="184" s="1"/>
  <c r="Q13" i="184"/>
  <c r="Q14" i="184"/>
  <c r="Q6" i="184"/>
  <c r="P7" i="184"/>
  <c r="P8" i="184"/>
  <c r="P9" i="184"/>
  <c r="P10" i="184"/>
  <c r="P11" i="184"/>
  <c r="P12" i="184"/>
  <c r="P15" i="184" s="1"/>
  <c r="P13" i="184"/>
  <c r="P14" i="184"/>
  <c r="P6" i="184"/>
  <c r="O7" i="184"/>
  <c r="O8" i="184"/>
  <c r="O9" i="184"/>
  <c r="O10" i="184"/>
  <c r="O11" i="184"/>
  <c r="O12" i="184"/>
  <c r="O15" i="184" s="1"/>
  <c r="O13" i="184"/>
  <c r="O14" i="184"/>
  <c r="O6" i="184"/>
  <c r="N7" i="184"/>
  <c r="N8" i="184"/>
  <c r="N9" i="184"/>
  <c r="N10" i="184"/>
  <c r="N11" i="184"/>
  <c r="N12" i="184"/>
  <c r="N15" i="184" s="1"/>
  <c r="N13" i="184"/>
  <c r="N14" i="184"/>
  <c r="N6" i="184"/>
  <c r="B22" i="163"/>
  <c r="C22" i="163"/>
  <c r="D22" i="163"/>
  <c r="E22" i="163"/>
  <c r="F22" i="163"/>
  <c r="G22" i="163"/>
  <c r="H22" i="163"/>
  <c r="I22" i="163"/>
  <c r="J22" i="163"/>
  <c r="K22" i="163"/>
  <c r="L22" i="163"/>
  <c r="M22" i="163"/>
  <c r="N8" i="175"/>
  <c r="N9" i="175"/>
  <c r="N10" i="175"/>
  <c r="N11" i="175"/>
  <c r="N12" i="175"/>
  <c r="N13" i="175"/>
  <c r="N14" i="175"/>
  <c r="N15" i="175"/>
  <c r="N16" i="175"/>
  <c r="N17" i="175"/>
  <c r="N18" i="175"/>
  <c r="N19" i="175"/>
  <c r="N7" i="175"/>
  <c r="J12" i="148"/>
  <c r="E12" i="148"/>
  <c r="B22" i="188" l="1"/>
  <c r="K20" i="186" l="1"/>
  <c r="K19" i="186"/>
  <c r="K18" i="186"/>
  <c r="K17" i="186"/>
  <c r="K16" i="186"/>
  <c r="K14" i="186"/>
  <c r="K13" i="186"/>
  <c r="K12" i="186"/>
  <c r="K9" i="186"/>
  <c r="K8" i="186"/>
  <c r="K7" i="186"/>
  <c r="K6" i="186"/>
  <c r="K21" i="186" s="1"/>
  <c r="C6" i="186"/>
  <c r="C21" i="186" s="1"/>
  <c r="N20" i="129" l="1"/>
  <c r="O18" i="185" l="1"/>
  <c r="N23" i="185"/>
  <c r="O9" i="185"/>
  <c r="O11" i="185"/>
  <c r="O12" i="185"/>
  <c r="O13" i="185"/>
  <c r="O14" i="185"/>
  <c r="O16" i="185"/>
  <c r="O17" i="185"/>
  <c r="O19" i="185"/>
  <c r="O20" i="185"/>
  <c r="O21" i="185"/>
  <c r="O8" i="185"/>
  <c r="N9" i="185"/>
  <c r="N10" i="185"/>
  <c r="N11" i="185"/>
  <c r="N12" i="185"/>
  <c r="N13" i="185"/>
  <c r="N14" i="185"/>
  <c r="N15" i="185"/>
  <c r="N16" i="185"/>
  <c r="N17" i="185"/>
  <c r="N18" i="185"/>
  <c r="N19" i="185"/>
  <c r="N20" i="185"/>
  <c r="N21" i="185"/>
  <c r="N22" i="185"/>
  <c r="N8" i="185"/>
  <c r="B23" i="185"/>
  <c r="D23" i="185"/>
  <c r="E23" i="185"/>
  <c r="F23" i="185"/>
  <c r="G23" i="185"/>
  <c r="H23" i="185"/>
  <c r="I23" i="185"/>
  <c r="J23" i="185"/>
  <c r="K23" i="185"/>
  <c r="M23" i="185"/>
  <c r="N9" i="129"/>
  <c r="N10" i="129"/>
  <c r="N11" i="129"/>
  <c r="N12" i="129"/>
  <c r="N13" i="129"/>
  <c r="N14" i="129"/>
  <c r="N15" i="129"/>
  <c r="N16" i="129"/>
  <c r="N17" i="129"/>
  <c r="N18" i="129"/>
  <c r="N19" i="129"/>
  <c r="N8" i="129"/>
  <c r="E11" i="177" l="1"/>
  <c r="E12" i="177"/>
  <c r="E13" i="177"/>
  <c r="E9" i="177"/>
  <c r="F14" i="177" l="1"/>
  <c r="J14" i="177" s="1"/>
  <c r="H14" i="177"/>
  <c r="L14" i="177" s="1"/>
  <c r="M14" i="177" s="1"/>
  <c r="E14" i="177" l="1"/>
  <c r="I14" i="177"/>
  <c r="Q8" i="175"/>
  <c r="Q9" i="175"/>
  <c r="Q10" i="175"/>
  <c r="Q11" i="175"/>
  <c r="Q12" i="175"/>
  <c r="Q13" i="175"/>
  <c r="Q14" i="175"/>
  <c r="Q15" i="175"/>
  <c r="Q16" i="175"/>
  <c r="Q17" i="175"/>
  <c r="Q18" i="175"/>
  <c r="Q19" i="175"/>
  <c r="P8" i="175"/>
  <c r="P9" i="175"/>
  <c r="P10" i="175"/>
  <c r="P11" i="175"/>
  <c r="P12" i="175"/>
  <c r="P13" i="175"/>
  <c r="P14" i="175"/>
  <c r="P15" i="175"/>
  <c r="P16" i="175"/>
  <c r="P17" i="175"/>
  <c r="P18" i="175"/>
  <c r="P19" i="175"/>
  <c r="O8" i="175"/>
  <c r="O9" i="175"/>
  <c r="O10" i="175"/>
  <c r="O11" i="175"/>
  <c r="O12" i="175"/>
  <c r="O13" i="175"/>
  <c r="O14" i="175"/>
  <c r="O15" i="175"/>
  <c r="O16" i="175"/>
  <c r="O17" i="175"/>
  <c r="O18" i="175"/>
  <c r="O19" i="175"/>
  <c r="Q7" i="175"/>
  <c r="P7" i="175"/>
  <c r="O7" i="175"/>
  <c r="K6" i="154" l="1"/>
  <c r="K7" i="154"/>
  <c r="K8" i="154"/>
  <c r="K5" i="154"/>
  <c r="J6" i="154"/>
  <c r="J7" i="154"/>
  <c r="J8" i="154"/>
  <c r="J5" i="154"/>
  <c r="I6" i="154"/>
  <c r="I7" i="154"/>
  <c r="I8" i="154"/>
  <c r="I5" i="154"/>
  <c r="O9" i="165" l="1"/>
  <c r="P9" i="165"/>
  <c r="Q9" i="165"/>
  <c r="M9" i="165"/>
  <c r="N9" i="165"/>
  <c r="L9" i="165"/>
  <c r="C19" i="175" l="1"/>
  <c r="D19" i="175"/>
  <c r="E19" i="175"/>
  <c r="F19" i="175"/>
  <c r="G19" i="175"/>
  <c r="H19" i="175"/>
  <c r="I19" i="175"/>
  <c r="B19" i="175"/>
  <c r="J26" i="136" l="1"/>
  <c r="I17" i="136"/>
  <c r="J17" i="136"/>
  <c r="I18" i="136"/>
  <c r="J18" i="136"/>
  <c r="I19" i="136"/>
  <c r="J19" i="136"/>
  <c r="I20" i="136"/>
  <c r="J20" i="136"/>
  <c r="I21" i="136"/>
  <c r="J21" i="136"/>
  <c r="I22" i="136"/>
  <c r="J22" i="136"/>
  <c r="I23" i="136"/>
  <c r="J23" i="136"/>
</calcChain>
</file>

<file path=xl/comments1.xml><?xml version="1.0" encoding="utf-8"?>
<comments xmlns="http://schemas.openxmlformats.org/spreadsheetml/2006/main">
  <authors>
    <author>Amal Turke2</author>
  </authors>
  <commentList>
    <comment ref="S23" authorId="0">
      <text>
        <r>
          <rPr>
            <b/>
            <sz val="9"/>
            <color indexed="81"/>
            <rFont val="Tahoma"/>
            <family val="2"/>
          </rPr>
          <t>Amal Turke2: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<sst xmlns="http://schemas.openxmlformats.org/spreadsheetml/2006/main" count="568" uniqueCount="177">
  <si>
    <t>المجموع</t>
  </si>
  <si>
    <t>نينوى</t>
  </si>
  <si>
    <t>صلاح الدين</t>
  </si>
  <si>
    <t>ديالى</t>
  </si>
  <si>
    <t>بغداد</t>
  </si>
  <si>
    <t>الانبار</t>
  </si>
  <si>
    <t>بابل</t>
  </si>
  <si>
    <t>كربلاء</t>
  </si>
  <si>
    <t>النجف</t>
  </si>
  <si>
    <t>القادسية</t>
  </si>
  <si>
    <t>المثنى</t>
  </si>
  <si>
    <t>ذي قار</t>
  </si>
  <si>
    <t>واسط</t>
  </si>
  <si>
    <t>ميسان</t>
  </si>
  <si>
    <t>البصرة</t>
  </si>
  <si>
    <t>المحافظــــــــة</t>
  </si>
  <si>
    <t>العدد</t>
  </si>
  <si>
    <t>الكلفة</t>
  </si>
  <si>
    <t>إجازات الترميم **</t>
  </si>
  <si>
    <t>*</t>
  </si>
  <si>
    <t>**</t>
  </si>
  <si>
    <t>***</t>
  </si>
  <si>
    <t>بناء جديد</t>
  </si>
  <si>
    <t>إضافة بناء</t>
  </si>
  <si>
    <t>تحوير في البناء</t>
  </si>
  <si>
    <t>ترميم</t>
  </si>
  <si>
    <t>هدم واعادة بناء</t>
  </si>
  <si>
    <t>مساحة الارض (م²)</t>
  </si>
  <si>
    <t>مساحة البناء (م²)</t>
  </si>
  <si>
    <t>الكلفة ( ألف دينار )</t>
  </si>
  <si>
    <t>الطابوق</t>
  </si>
  <si>
    <t>الحجر</t>
  </si>
  <si>
    <t>البلوك</t>
  </si>
  <si>
    <t>الثرمستون</t>
  </si>
  <si>
    <t>أخرى</t>
  </si>
  <si>
    <t xml:space="preserve">الكلفة </t>
  </si>
  <si>
    <t>سياج</t>
  </si>
  <si>
    <t>كركوك</t>
  </si>
  <si>
    <t>NUMBER OF BUILDING PERMITS FOR PRIVATE SECTOR AND THE ESTIMATED COST FOR RESIDENTIAL BUILDINGS* FOR THE YEAR 2006</t>
  </si>
  <si>
    <t>عدد الطوابق</t>
  </si>
  <si>
    <t>عدد الغرف</t>
  </si>
  <si>
    <t>عدد الدكاكين</t>
  </si>
  <si>
    <t>كانون الثاني</t>
  </si>
  <si>
    <t>شباط</t>
  </si>
  <si>
    <t>اذار</t>
  </si>
  <si>
    <t>نيسان</t>
  </si>
  <si>
    <t>ايار</t>
  </si>
  <si>
    <t>حزيران</t>
  </si>
  <si>
    <t>تموز</t>
  </si>
  <si>
    <t>اب</t>
  </si>
  <si>
    <t>ايلول</t>
  </si>
  <si>
    <t>تشرين الاول</t>
  </si>
  <si>
    <t>تشرين الثاني</t>
  </si>
  <si>
    <t>كانون الاول</t>
  </si>
  <si>
    <t>عدد الشقق</t>
  </si>
  <si>
    <t>الاشهر</t>
  </si>
  <si>
    <t>الكلفة (ألف دينار )</t>
  </si>
  <si>
    <t xml:space="preserve"> جدول رقم (4) </t>
  </si>
  <si>
    <t xml:space="preserve">جدول رقم (8) </t>
  </si>
  <si>
    <t>جديد</t>
  </si>
  <si>
    <t>دور سكن</t>
  </si>
  <si>
    <t xml:space="preserve">العمارات السكنية </t>
  </si>
  <si>
    <t>العمارات التجارية</t>
  </si>
  <si>
    <t>الابنية الصناعية</t>
  </si>
  <si>
    <t>الابنية التجارية</t>
  </si>
  <si>
    <t>مجموع الابنية الصناعية</t>
  </si>
  <si>
    <t>نوع البناء</t>
  </si>
  <si>
    <t>نوع الاستخدام</t>
  </si>
  <si>
    <t>***السنة</t>
  </si>
  <si>
    <t>الديوانية</t>
  </si>
  <si>
    <t>إضافة وتحوير</t>
  </si>
  <si>
    <t>جدول رقم (3)</t>
  </si>
  <si>
    <t>**بضمنها السياج</t>
  </si>
  <si>
    <t>المحافظـــــة</t>
  </si>
  <si>
    <t>إجازات البناءالجديد والاضافة والتحوير *</t>
  </si>
  <si>
    <t>المحافظــــة</t>
  </si>
  <si>
    <t>(الكلفة : الف دينار )</t>
  </si>
  <si>
    <t>(الكلفة : الف دينار)</t>
  </si>
  <si>
    <t xml:space="preserve">***لا تتضمن محافظات إقليم كردستان </t>
  </si>
  <si>
    <t xml:space="preserve"> </t>
  </si>
  <si>
    <t>كلفة المتر المربع</t>
  </si>
  <si>
    <t xml:space="preserve">تحوير في البناء </t>
  </si>
  <si>
    <t>فنادق ومطاعم وكازينوهات</t>
  </si>
  <si>
    <t>دورسكن جديد</t>
  </si>
  <si>
    <t xml:space="preserve">المحافظــــــــة </t>
  </si>
  <si>
    <t xml:space="preserve">                                   </t>
  </si>
  <si>
    <t>المحافظة</t>
  </si>
  <si>
    <t>جدول  ( 6 )</t>
  </si>
  <si>
    <t>جدول  ( 8 )</t>
  </si>
  <si>
    <t>جدول  ( 9 )</t>
  </si>
  <si>
    <t>جدول  (10)</t>
  </si>
  <si>
    <t>مجموع الابنية التجارية</t>
  </si>
  <si>
    <t>مساحة الارض
م2</t>
  </si>
  <si>
    <t>مساحة البناء
م2</t>
  </si>
  <si>
    <t>دكاكين</t>
  </si>
  <si>
    <t xml:space="preserve"> المجموع                                             </t>
  </si>
  <si>
    <t>معامل</t>
  </si>
  <si>
    <t>هذا الجدول لايشمل أبنية السياج والترميم .</t>
  </si>
  <si>
    <t xml:space="preserve">*بضمنها الأبنية الجديدة والهدم واعادة بناء , الإضافة والتحوير </t>
  </si>
  <si>
    <t>البناء الجديد يشمل الابنية الجديدة (جديد + هدم واعادة بناء ) اما اضافة بناء فيشمل( الإضافة +التحوير ) .</t>
  </si>
  <si>
    <t>جدول  (11)</t>
  </si>
  <si>
    <t>جدول (14)</t>
  </si>
  <si>
    <t xml:space="preserve">                                                   جدول (2)</t>
  </si>
  <si>
    <t>جدول (2)</t>
  </si>
  <si>
    <t xml:space="preserve">         جدول  ( 5 ) </t>
  </si>
  <si>
    <t xml:space="preserve"> النسبة المئوية من العدد الكلي %</t>
  </si>
  <si>
    <t>(بناء جديد + هدم واعادة بناء)</t>
  </si>
  <si>
    <t xml:space="preserve">دور سكن اضافة وتحوير </t>
  </si>
  <si>
    <t>شكل (3)</t>
  </si>
  <si>
    <t>شكل  (2)</t>
  </si>
  <si>
    <t xml:space="preserve">  </t>
  </si>
  <si>
    <t>جدول (16 )</t>
  </si>
  <si>
    <t>النسبة  المئوية من الكلفة  الكلية %</t>
  </si>
  <si>
    <t xml:space="preserve">                    عدد دور السكن الجديد والاضافة والتحوير لسنة 2018</t>
  </si>
  <si>
    <t xml:space="preserve">  عدد اجازات البناء الممنوحة للقطاع الخاص والكلفة التخمينية حسب نوع البناء والمحافظات لسنة 2018  </t>
  </si>
  <si>
    <t xml:space="preserve">    عدد اجازات البناء الممنوحة للقطاع الخاص والكلفة التخمينية حسب الغرض من الاجازة والاشهر لسنة 2018 </t>
  </si>
  <si>
    <t xml:space="preserve"> عدد اجازات البناء الممنوحة للقطاع الخاص والكلفة التخمينية لدور السكن (أبنية جديدة )  حسب المحافظات لسنة 2018</t>
  </si>
  <si>
    <t xml:space="preserve"> عدد اجازات البناء الممنوحة للقطاع الخاص والكلفة التخمينية لدور السكن  ( أضافة وتحوير )  حسب المحافظات لسنة 2018</t>
  </si>
  <si>
    <t xml:space="preserve"> عدد اجازات البناء الممنوحة للقطاع الخاص والكلفة التخمينية للعمارات السكنية  (أبنية جديدة ) حسب المحافظات لسنة 2018</t>
  </si>
  <si>
    <t xml:space="preserve"> عدد اجازات البناء الممنوحة للقطاع الخاص والكلفة التخمينية للعمارات السكنية  (أضافة وتحوير)حسب المحافظات لسنة 2018</t>
  </si>
  <si>
    <t xml:space="preserve"> عدد اجازات البناء الممنوحة للقطاع الخاص والكلفة التخمينية للعمارات التجارية ( أبنية جديدة ) حسب المحافظات لسنة 2018</t>
  </si>
  <si>
    <t xml:space="preserve"> عدد اجازات البناء الممنوحة للقطاع الخاص والكلفة التخمينية للعمارات التجارية  ( أضافة وتحوير ) حسب المحافظات لسنة 2018</t>
  </si>
  <si>
    <t xml:space="preserve">  عدد اجازات البناء الممنوحة للقطاع الخاص والكلفة التخمينية لدورالسكن ( جديد )  حسب نوع مادة البناء والمحافظات لسنة 2018            </t>
  </si>
  <si>
    <t>المؤشرات الرئيسة لعدد وكلفة اجازات البناء والترميم الممنوحة للقطاع الخاص  للسنوات ( 2008- 2018 )</t>
  </si>
  <si>
    <t>عدد الدككاكين</t>
  </si>
  <si>
    <t>ابنية تجارية اخرى</t>
  </si>
  <si>
    <t>ابنية دينية</t>
  </si>
  <si>
    <t xml:space="preserve">                       جدول (15)</t>
  </si>
  <si>
    <t xml:space="preserve">ابنية خدمية </t>
  </si>
  <si>
    <t>ابنية صناعية اخرى</t>
  </si>
  <si>
    <t xml:space="preserve">    عدد اجازات  البناء الممنوحة للقطاع الخاص والكلفة التخمينية للابنية الصناعية (ابنية جديدة) حسب المحافظات لسنة 2018     (لكلفة:الف دينار)           </t>
  </si>
  <si>
    <t xml:space="preserve">    عدد اجازات  البناء الممنوحة للقطاع الخاص والكلفة التخمينية للابنية الصناعية (اضافة وتحوير) حسب المحافظات لسنة 2018     (لكلفة:الف دينار)           </t>
  </si>
  <si>
    <t xml:space="preserve">ذي قار </t>
  </si>
  <si>
    <t>البصره</t>
  </si>
  <si>
    <t>ورشات تصليح</t>
  </si>
  <si>
    <t>اليصرة</t>
  </si>
  <si>
    <t>ابنية ثقافية</t>
  </si>
  <si>
    <t>ابنية صحية</t>
  </si>
  <si>
    <t>تسوير عرصه</t>
  </si>
  <si>
    <t>342</t>
  </si>
  <si>
    <t>جدول رقم ( 3 )</t>
  </si>
  <si>
    <t>شكل رقم ( 4 )</t>
  </si>
  <si>
    <t>جدول رقم ( 4 )</t>
  </si>
  <si>
    <t>عدد اجازات البناء الممنوحة للقطاع الخاص والكلفة التخمينية حسب نوع البناء والمحافظات لسنة 2018</t>
  </si>
  <si>
    <t>الكلفة : ( الف دينار )</t>
  </si>
  <si>
    <t xml:space="preserve">اضافة بناء </t>
  </si>
  <si>
    <t xml:space="preserve">هدم واعادة بناء </t>
  </si>
  <si>
    <t xml:space="preserve">المحافظة </t>
  </si>
  <si>
    <t xml:space="preserve">المثنى </t>
  </si>
  <si>
    <t xml:space="preserve">ميسان </t>
  </si>
  <si>
    <t xml:space="preserve">             جدول (17 )</t>
  </si>
  <si>
    <t xml:space="preserve">(الكلفة الف دينار) </t>
  </si>
  <si>
    <t xml:space="preserve">             جدول ( 18)</t>
  </si>
  <si>
    <t xml:space="preserve">      جدول  ( 19 )</t>
  </si>
  <si>
    <t xml:space="preserve">عدد اجازات البناء الممنوحة للقطاع الخاص والكلفة التخمينية لدور السكن ( أضافة وتحوير ) حسب نوع مادة البناء  والمحافظات لسنة 2018 </t>
  </si>
  <si>
    <r>
      <t>مساحة البناء م</t>
    </r>
    <r>
      <rPr>
        <b/>
        <sz val="14"/>
        <rFont val="Arial"/>
        <family val="2"/>
      </rPr>
      <t>2</t>
    </r>
  </si>
  <si>
    <t xml:space="preserve">                                            شكل ( 5 )</t>
  </si>
  <si>
    <t xml:space="preserve"> بالنسبة لبقية المحافظات لم تردنا منها اجازات بناء بخصوص الابنية التجارية / بناء جديد .</t>
  </si>
  <si>
    <t xml:space="preserve">     عدد اجازات البناءالممنوحة للقطاع الخاص والكلفة التخمينية للابنية التجارية (ابنية  جديدة) حسب المحافظات لسنة 2018   </t>
  </si>
  <si>
    <t>مجموع الابنية الدينية والخدمية</t>
  </si>
  <si>
    <t xml:space="preserve">ابنية صحية </t>
  </si>
  <si>
    <t>الابنية الخدمية والدينية والصحية والثقافية</t>
  </si>
  <si>
    <t xml:space="preserve">المؤشرات الرئيسة لأجازات البناء الجديد والاضافة والتحوير حسب نوع البناء للقطاع الخاص لسنة 2018  </t>
  </si>
  <si>
    <t xml:space="preserve">مجموع الابنية الدينية والخدمية والثقافية والصحية </t>
  </si>
  <si>
    <t xml:space="preserve">المجموع                                             </t>
  </si>
  <si>
    <t>المؤشرات الرئيسة لكلفة اجازات البناء والترميم الممنوحة للقطاع الخاص للسنوات (2008-2018)</t>
  </si>
  <si>
    <t xml:space="preserve"> جدول ( 7 )</t>
  </si>
  <si>
    <t>جدول (12)</t>
  </si>
  <si>
    <t xml:space="preserve"> عدد اجازات البناء الممنوحة للقطاع الخاص والكلفة التخمينية للابنية الدينية والخدمية والثقافية والصحية (ابنية جديدة) حسب المحافظات لسنة 2018  (الكلفة:الف دينار)  </t>
  </si>
  <si>
    <t xml:space="preserve"> عدد اجازات  البناء الممنوحة للقطاع الخاص والكلفة التخمينية للابنية الدينية والخدمية والثقافية والصحية  (اضافة وتحوير) حسب المحافظات لسنة 2018 (الكلفة:الف دينار)</t>
  </si>
  <si>
    <t xml:space="preserve">عدد اجازات البناء الممنوحة للقطاع الخاص  ( الجديد والأضافة ) حسب الغرض من الاجازة والاشهر لسنة 2018 </t>
  </si>
  <si>
    <t xml:space="preserve">                                 </t>
  </si>
  <si>
    <t xml:space="preserve">                                                                                         </t>
  </si>
  <si>
    <t>جدول ( 13 )</t>
  </si>
  <si>
    <t xml:space="preserve">                                                                                      </t>
  </si>
  <si>
    <t xml:space="preserve">     عدد اجازات البناءالممنوحة للقطاع الخاص والكلفة التخمينية للابنية التجارية (اضافة وتحوير) حسب المحافظات لسنة 2018                       (الكلفة:الف دينار) </t>
  </si>
  <si>
    <t xml:space="preserve">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</si>
</sst>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#,##0.0"/>
  </numFmts>
  <fonts count="64" x14ac:knownFonts="1">
    <font>
      <sz val="10"/>
      <name val="Arial"/>
      <charset val="178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  <charset val="178"/>
    </font>
    <font>
      <b/>
      <sz val="12"/>
      <name val="Arial"/>
      <family val="2"/>
      <charset val="178"/>
    </font>
    <font>
      <b/>
      <sz val="11"/>
      <name val="Arial"/>
      <family val="2"/>
      <charset val="178"/>
    </font>
    <font>
      <sz val="10"/>
      <name val="Arial"/>
      <family val="2"/>
      <charset val="178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4"/>
      <name val="Arial"/>
      <family val="2"/>
      <charset val="178"/>
    </font>
    <font>
      <sz val="14"/>
      <name val="Arial"/>
      <family val="2"/>
      <charset val="178"/>
    </font>
    <font>
      <sz val="12"/>
      <name val="Arial"/>
      <family val="2"/>
      <charset val="178"/>
    </font>
    <font>
      <b/>
      <sz val="22"/>
      <name val="Arial"/>
      <family val="2"/>
    </font>
    <font>
      <b/>
      <sz val="16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26"/>
      <name val="Arial"/>
      <family val="2"/>
    </font>
    <font>
      <sz val="24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9"/>
      <name val="Calibri"/>
      <family val="2"/>
      <scheme val="minor"/>
    </font>
    <font>
      <sz val="16"/>
      <color theme="7" tint="0.79998168889431442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name val="Arial"/>
      <family val="2"/>
    </font>
    <font>
      <b/>
      <sz val="18"/>
      <color theme="1"/>
      <name val="Arial"/>
      <family val="2"/>
    </font>
    <font>
      <b/>
      <sz val="22"/>
      <color theme="1"/>
      <name val="Arial"/>
      <family val="2"/>
    </font>
    <font>
      <b/>
      <sz val="22"/>
      <name val="Calibri"/>
      <family val="2"/>
      <scheme val="minor"/>
    </font>
    <font>
      <b/>
      <sz val="24"/>
      <name val="Calibri"/>
      <family val="2"/>
      <scheme val="minor"/>
    </font>
    <font>
      <sz val="24"/>
      <name val="Calibri"/>
      <family val="2"/>
      <scheme val="minor"/>
    </font>
    <font>
      <b/>
      <sz val="16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4"/>
      <name val="Calibri"/>
      <family val="2"/>
    </font>
    <font>
      <b/>
      <u/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8">
    <xf numFmtId="0" fontId="0" fillId="0" borderId="0"/>
    <xf numFmtId="0" fontId="26" fillId="0" borderId="0"/>
    <xf numFmtId="0" fontId="3" fillId="0" borderId="0"/>
    <xf numFmtId="0" fontId="2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6" fillId="0" borderId="0"/>
    <xf numFmtId="0" fontId="1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45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528">
    <xf numFmtId="0" fontId="0" fillId="0" borderId="0" xfId="0"/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justify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8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 wrapText="1"/>
    </xf>
    <xf numFmtId="0" fontId="0" fillId="0" borderId="0" xfId="0" applyAlignment="1">
      <alignment horizontal="right"/>
    </xf>
    <xf numFmtId="0" fontId="9" fillId="0" borderId="6" xfId="0" applyFont="1" applyBorder="1" applyAlignment="1">
      <alignment horizontal="left"/>
    </xf>
    <xf numFmtId="0" fontId="15" fillId="0" borderId="0" xfId="0" applyFont="1" applyAlignment="1">
      <alignment vertical="center" wrapText="1"/>
    </xf>
    <xf numFmtId="0" fontId="16" fillId="0" borderId="0" xfId="0" applyFont="1"/>
    <xf numFmtId="0" fontId="11" fillId="0" borderId="0" xfId="0" applyFont="1" applyAlignment="1">
      <alignment horizontal="center" vertical="center" wrapText="1"/>
    </xf>
    <xf numFmtId="0" fontId="0" fillId="2" borderId="0" xfId="0" applyFill="1"/>
    <xf numFmtId="0" fontId="19" fillId="0" borderId="0" xfId="0" applyFont="1" applyAlignment="1">
      <alignment vertical="center" wrapText="1"/>
    </xf>
    <xf numFmtId="0" fontId="11" fillId="0" borderId="0" xfId="0" applyFont="1"/>
    <xf numFmtId="0" fontId="0" fillId="2" borderId="0" xfId="0" applyFill="1" applyAlignment="1">
      <alignment vertical="center" wrapText="1"/>
    </xf>
    <xf numFmtId="0" fontId="11" fillId="3" borderId="0" xfId="0" applyFont="1" applyFill="1"/>
    <xf numFmtId="0" fontId="4" fillId="0" borderId="10" xfId="0" applyFont="1" applyBorder="1" applyAlignment="1">
      <alignment horizontal="left" vertical="center" wrapText="1"/>
    </xf>
    <xf numFmtId="0" fontId="0" fillId="0" borderId="10" xfId="0" applyBorder="1"/>
    <xf numFmtId="0" fontId="11" fillId="0" borderId="0" xfId="0" applyFont="1" applyAlignment="1"/>
    <xf numFmtId="0" fontId="11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11" fillId="0" borderId="0" xfId="0" applyFont="1" applyAlignment="1">
      <alignment horizontal="center"/>
    </xf>
    <xf numFmtId="0" fontId="19" fillId="0" borderId="0" xfId="0" applyFont="1" applyAlignment="1">
      <alignment horizontal="right" vertical="center" wrapText="1"/>
    </xf>
    <xf numFmtId="0" fontId="19" fillId="0" borderId="0" xfId="0" applyFont="1"/>
    <xf numFmtId="0" fontId="19" fillId="0" borderId="0" xfId="0" applyFont="1" applyAlignment="1">
      <alignment horizontal="left" vertical="center" wrapText="1"/>
    </xf>
    <xf numFmtId="4" fontId="10" fillId="0" borderId="0" xfId="0" applyNumberFormat="1" applyFont="1" applyBorder="1" applyAlignment="1">
      <alignment horizontal="right" vertical="center" wrapText="1" readingOrder="2"/>
    </xf>
    <xf numFmtId="4" fontId="11" fillId="0" borderId="0" xfId="0" applyNumberFormat="1" applyFont="1"/>
    <xf numFmtId="4" fontId="11" fillId="0" borderId="0" xfId="0" applyNumberFormat="1" applyFont="1" applyAlignment="1">
      <alignment horizontal="left" vertical="center" wrapText="1"/>
    </xf>
    <xf numFmtId="4" fontId="11" fillId="0" borderId="0" xfId="0" applyNumberFormat="1" applyFont="1" applyBorder="1"/>
    <xf numFmtId="0" fontId="18" fillId="0" borderId="0" xfId="0" applyFont="1" applyAlignment="1">
      <alignment horizontal="right" vertical="center" wrapText="1"/>
    </xf>
    <xf numFmtId="3" fontId="11" fillId="0" borderId="0" xfId="0" applyNumberFormat="1" applyFont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/>
    <xf numFmtId="0" fontId="15" fillId="0" borderId="0" xfId="0" applyFont="1"/>
    <xf numFmtId="0" fontId="0" fillId="3" borderId="0" xfId="0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1" fontId="9" fillId="2" borderId="5" xfId="0" applyNumberFormat="1" applyFont="1" applyFill="1" applyBorder="1" applyAlignment="1">
      <alignment horizontal="center" vertical="center" wrapText="1"/>
    </xf>
    <xf numFmtId="0" fontId="22" fillId="3" borderId="0" xfId="0" applyFont="1" applyFill="1"/>
    <xf numFmtId="0" fontId="24" fillId="0" borderId="0" xfId="0" applyFont="1"/>
    <xf numFmtId="0" fontId="22" fillId="2" borderId="0" xfId="0" applyFont="1" applyFill="1"/>
    <xf numFmtId="0" fontId="22" fillId="2" borderId="0" xfId="0" applyFont="1" applyFill="1" applyAlignment="1"/>
    <xf numFmtId="0" fontId="24" fillId="3" borderId="0" xfId="0" applyFont="1" applyFill="1"/>
    <xf numFmtId="0" fontId="25" fillId="0" borderId="0" xfId="0" applyFont="1"/>
    <xf numFmtId="0" fontId="13" fillId="0" borderId="0" xfId="0" applyFont="1" applyAlignment="1">
      <alignment horizontal="right"/>
    </xf>
    <xf numFmtId="0" fontId="27" fillId="2" borderId="0" xfId="0" applyFont="1" applyFill="1" applyBorder="1" applyAlignment="1">
      <alignment horizontal="center"/>
    </xf>
    <xf numFmtId="0" fontId="16" fillId="2" borderId="0" xfId="0" applyFont="1" applyFill="1" applyAlignment="1">
      <alignment vertical="center" wrapText="1"/>
    </xf>
    <xf numFmtId="3" fontId="0" fillId="0" borderId="0" xfId="0" applyNumberForma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2" borderId="0" xfId="0" applyFont="1" applyFill="1"/>
    <xf numFmtId="0" fontId="24" fillId="2" borderId="0" xfId="0" applyFont="1" applyFill="1" applyAlignment="1"/>
    <xf numFmtId="0" fontId="11" fillId="0" borderId="0" xfId="0" applyFont="1" applyBorder="1"/>
    <xf numFmtId="1" fontId="10" fillId="0" borderId="0" xfId="0" applyNumberFormat="1" applyFont="1" applyBorder="1" applyAlignment="1">
      <alignment horizontal="left" vertical="center" wrapText="1"/>
    </xf>
    <xf numFmtId="0" fontId="10" fillId="2" borderId="0" xfId="0" applyFont="1" applyFill="1" applyBorder="1" applyAlignment="1">
      <alignment vertical="center" wrapText="1"/>
    </xf>
    <xf numFmtId="3" fontId="0" fillId="0" borderId="0" xfId="0" applyNumberFormat="1"/>
    <xf numFmtId="0" fontId="29" fillId="2" borderId="0" xfId="0" applyFont="1" applyFill="1"/>
    <xf numFmtId="4" fontId="10" fillId="0" borderId="8" xfId="0" applyNumberFormat="1" applyFont="1" applyBorder="1" applyAlignment="1">
      <alignment horizontal="right" vertical="center" wrapText="1" readingOrder="2"/>
    </xf>
    <xf numFmtId="4" fontId="10" fillId="0" borderId="8" xfId="0" applyNumberFormat="1" applyFont="1" applyBorder="1" applyAlignment="1">
      <alignment horizontal="right" vertical="center" readingOrder="2"/>
    </xf>
    <xf numFmtId="4" fontId="10" fillId="0" borderId="0" xfId="0" applyNumberFormat="1" applyFont="1" applyBorder="1" applyAlignment="1">
      <alignment vertical="center" readingOrder="2"/>
    </xf>
    <xf numFmtId="3" fontId="0" fillId="0" borderId="0" xfId="0" applyNumberFormat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7" fillId="0" borderId="0" xfId="0" applyFont="1" applyFill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0" fillId="3" borderId="0" xfId="0" applyFill="1" applyAlignment="1">
      <alignment horizontal="center" vertical="top" wrapText="1"/>
    </xf>
    <xf numFmtId="0" fontId="0" fillId="2" borderId="0" xfId="0" applyFill="1" applyAlignment="1">
      <alignment vertical="center" wrapText="1" readingOrder="1"/>
    </xf>
    <xf numFmtId="0" fontId="27" fillId="2" borderId="0" xfId="0" applyFont="1" applyFill="1" applyAlignment="1">
      <alignment vertical="center" wrapText="1"/>
    </xf>
    <xf numFmtId="0" fontId="27" fillId="2" borderId="0" xfId="0" applyFont="1" applyFill="1" applyAlignment="1">
      <alignment horizontal="right" vertical="center" wrapText="1"/>
    </xf>
    <xf numFmtId="0" fontId="13" fillId="0" borderId="0" xfId="0" applyFont="1"/>
    <xf numFmtId="0" fontId="13" fillId="0" borderId="0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 readingOrder="2"/>
    </xf>
    <xf numFmtId="0" fontId="0" fillId="0" borderId="0" xfId="0" applyAlignment="1">
      <alignment readingOrder="2"/>
    </xf>
    <xf numFmtId="0" fontId="11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36" fillId="3" borderId="0" xfId="0" applyFont="1" applyFill="1" applyAlignment="1">
      <alignment vertical="center" wrapText="1"/>
    </xf>
    <xf numFmtId="0" fontId="39" fillId="0" borderId="0" xfId="0" applyFont="1"/>
    <xf numFmtId="0" fontId="36" fillId="0" borderId="0" xfId="0" applyFont="1" applyAlignment="1">
      <alignment horizontal="right"/>
    </xf>
    <xf numFmtId="0" fontId="32" fillId="0" borderId="0" xfId="0" applyFont="1" applyAlignment="1">
      <alignment vertical="center" wrapText="1"/>
    </xf>
    <xf numFmtId="0" fontId="40" fillId="0" borderId="0" xfId="0" applyFont="1" applyFill="1" applyBorder="1" applyAlignment="1">
      <alignment horizontal="center" vertical="justify" wrapText="1"/>
    </xf>
    <xf numFmtId="0" fontId="40" fillId="0" borderId="0" xfId="0" applyFont="1" applyAlignment="1">
      <alignment horizontal="left" vertical="center" wrapText="1"/>
    </xf>
    <xf numFmtId="0" fontId="40" fillId="0" borderId="0" xfId="0" applyFont="1" applyAlignment="1">
      <alignment horizontal="right" vertical="center" wrapText="1"/>
    </xf>
    <xf numFmtId="0" fontId="38" fillId="0" borderId="0" xfId="0" applyFont="1" applyAlignment="1">
      <alignment vertical="center" wrapText="1"/>
    </xf>
    <xf numFmtId="0" fontId="40" fillId="0" borderId="0" xfId="0" applyFont="1" applyAlignment="1">
      <alignment vertical="center" wrapText="1"/>
    </xf>
    <xf numFmtId="0" fontId="38" fillId="2" borderId="11" xfId="0" applyFont="1" applyFill="1" applyBorder="1" applyAlignment="1">
      <alignment horizontal="right" vertical="center" wrapText="1"/>
    </xf>
    <xf numFmtId="0" fontId="40" fillId="0" borderId="0" xfId="0" applyFont="1"/>
    <xf numFmtId="0" fontId="40" fillId="0" borderId="0" xfId="0" applyFont="1" applyAlignment="1">
      <alignment horizontal="left"/>
    </xf>
    <xf numFmtId="0" fontId="38" fillId="0" borderId="0" xfId="0" applyFont="1" applyFill="1" applyAlignment="1">
      <alignment vertical="center" wrapText="1"/>
    </xf>
    <xf numFmtId="0" fontId="40" fillId="0" borderId="0" xfId="0" quotePrefix="1" applyFont="1"/>
    <xf numFmtId="0" fontId="32" fillId="0" borderId="0" xfId="0" applyFont="1" applyAlignment="1">
      <alignment horizontal="center" vertical="center"/>
    </xf>
    <xf numFmtId="0" fontId="32" fillId="2" borderId="0" xfId="0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justify" wrapText="1"/>
    </xf>
    <xf numFmtId="0" fontId="4" fillId="0" borderId="15" xfId="0" applyFont="1" applyBorder="1" applyAlignment="1">
      <alignment vertical="center" wrapText="1"/>
    </xf>
    <xf numFmtId="0" fontId="15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43" fillId="5" borderId="0" xfId="0" applyFont="1" applyFill="1" applyAlignment="1">
      <alignment horizontal="center" wrapText="1" readingOrder="2"/>
    </xf>
    <xf numFmtId="0" fontId="22" fillId="2" borderId="0" xfId="0" applyFont="1" applyFill="1" applyAlignment="1">
      <alignment vertical="center" wrapText="1"/>
    </xf>
    <xf numFmtId="4" fontId="10" fillId="0" borderId="0" xfId="0" applyNumberFormat="1" applyFont="1" applyBorder="1" applyAlignment="1">
      <alignment horizontal="right" vertical="center" wrapText="1" readingOrder="2"/>
    </xf>
    <xf numFmtId="0" fontId="0" fillId="0" borderId="0" xfId="0" applyAlignment="1">
      <alignment horizontal="center"/>
    </xf>
    <xf numFmtId="49" fontId="0" fillId="0" borderId="0" xfId="0" applyNumberFormat="1"/>
    <xf numFmtId="0" fontId="22" fillId="0" borderId="0" xfId="0" applyFont="1" applyAlignment="1">
      <alignment horizontal="center" vertical="center" wrapText="1" readingOrder="2"/>
    </xf>
    <xf numFmtId="0" fontId="23" fillId="0" borderId="0" xfId="0" applyFont="1" applyAlignment="1">
      <alignment horizontal="center" vertical="center" wrapText="1" readingOrder="2"/>
    </xf>
    <xf numFmtId="0" fontId="13" fillId="0" borderId="0" xfId="0" applyFont="1" applyAlignment="1">
      <alignment vertical="center" readingOrder="2"/>
    </xf>
    <xf numFmtId="0" fontId="33" fillId="0" borderId="0" xfId="0" applyFont="1" applyFill="1" applyAlignment="1">
      <alignment vertical="center" wrapText="1"/>
    </xf>
    <xf numFmtId="0" fontId="40" fillId="0" borderId="8" xfId="0" applyFont="1" applyBorder="1" applyAlignment="1">
      <alignment horizontal="left" vertical="center" wrapText="1"/>
    </xf>
    <xf numFmtId="0" fontId="40" fillId="0" borderId="8" xfId="0" applyFont="1" applyBorder="1" applyAlignment="1">
      <alignment horizontal="right" vertical="center" wrapText="1" readingOrder="2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46" fillId="0" borderId="0" xfId="0" applyFont="1" applyAlignment="1">
      <alignment horizontal="left"/>
    </xf>
    <xf numFmtId="0" fontId="38" fillId="3" borderId="0" xfId="2" applyFont="1" applyFill="1" applyAlignment="1">
      <alignment horizontal="center" vertical="center" wrapText="1"/>
    </xf>
    <xf numFmtId="0" fontId="38" fillId="3" borderId="0" xfId="2" applyFont="1" applyFill="1" applyBorder="1" applyAlignment="1">
      <alignment vertical="center" wrapText="1"/>
    </xf>
    <xf numFmtId="0" fontId="38" fillId="3" borderId="0" xfId="2" applyFont="1" applyFill="1"/>
    <xf numFmtId="0" fontId="38" fillId="3" borderId="6" xfId="2" applyFont="1" applyFill="1" applyBorder="1" applyAlignment="1">
      <alignment vertical="center" wrapText="1"/>
    </xf>
    <xf numFmtId="0" fontId="38" fillId="2" borderId="7" xfId="2" applyFont="1" applyFill="1" applyBorder="1" applyAlignment="1">
      <alignment vertical="center" wrapText="1"/>
    </xf>
    <xf numFmtId="3" fontId="38" fillId="3" borderId="0" xfId="2" applyNumberFormat="1" applyFont="1" applyFill="1" applyBorder="1" applyAlignment="1">
      <alignment horizontal="right" vertical="center" wrapText="1"/>
    </xf>
    <xf numFmtId="0" fontId="38" fillId="2" borderId="0" xfId="2" applyFont="1" applyFill="1" applyBorder="1" applyAlignment="1">
      <alignment vertical="center" wrapText="1"/>
    </xf>
    <xf numFmtId="0" fontId="38" fillId="3" borderId="10" xfId="2" applyFont="1" applyFill="1" applyBorder="1" applyAlignment="1">
      <alignment vertical="center" wrapText="1"/>
    </xf>
    <xf numFmtId="0" fontId="47" fillId="2" borderId="16" xfId="2" applyFont="1" applyFill="1" applyBorder="1" applyAlignment="1">
      <alignment horizontal="center" vertical="center" wrapText="1"/>
    </xf>
    <xf numFmtId="0" fontId="47" fillId="2" borderId="8" xfId="2" applyFont="1" applyFill="1" applyBorder="1" applyAlignment="1">
      <alignment horizontal="center" vertical="center" wrapText="1"/>
    </xf>
    <xf numFmtId="0" fontId="48" fillId="3" borderId="0" xfId="0" applyFont="1" applyFill="1"/>
    <xf numFmtId="0" fontId="36" fillId="2" borderId="11" xfId="0" applyFont="1" applyFill="1" applyBorder="1" applyAlignment="1">
      <alignment vertical="center" wrapText="1"/>
    </xf>
    <xf numFmtId="0" fontId="36" fillId="2" borderId="1" xfId="0" applyFont="1" applyFill="1" applyBorder="1" applyAlignment="1">
      <alignment vertical="center" wrapText="1"/>
    </xf>
    <xf numFmtId="0" fontId="36" fillId="3" borderId="0" xfId="0" applyFont="1" applyFill="1" applyBorder="1" applyAlignment="1">
      <alignment vertical="center" wrapText="1"/>
    </xf>
    <xf numFmtId="3" fontId="36" fillId="3" borderId="0" xfId="0" applyNumberFormat="1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vertical="center" wrapText="1"/>
    </xf>
    <xf numFmtId="3" fontId="36" fillId="2" borderId="2" xfId="0" applyNumberFormat="1" applyFont="1" applyFill="1" applyBorder="1" applyAlignment="1">
      <alignment horizontal="center" vertical="center" wrapText="1"/>
    </xf>
    <xf numFmtId="1" fontId="36" fillId="3" borderId="1" xfId="0" applyNumberFormat="1" applyFont="1" applyFill="1" applyBorder="1" applyAlignment="1">
      <alignment horizontal="right" vertical="center" wrapText="1"/>
    </xf>
    <xf numFmtId="3" fontId="36" fillId="3" borderId="1" xfId="0" applyNumberFormat="1" applyFont="1" applyFill="1" applyBorder="1" applyAlignment="1">
      <alignment horizontal="center" vertical="center" wrapText="1"/>
    </xf>
    <xf numFmtId="3" fontId="36" fillId="3" borderId="10" xfId="0" applyNumberFormat="1" applyFont="1" applyFill="1" applyBorder="1" applyAlignment="1">
      <alignment horizontal="center" vertical="center" wrapText="1"/>
    </xf>
    <xf numFmtId="1" fontId="36" fillId="2" borderId="1" xfId="0" applyNumberFormat="1" applyFont="1" applyFill="1" applyBorder="1" applyAlignment="1">
      <alignment horizontal="right" vertical="center" wrapText="1"/>
    </xf>
    <xf numFmtId="1" fontId="36" fillId="2" borderId="1" xfId="0" applyNumberFormat="1" applyFont="1" applyFill="1" applyBorder="1" applyAlignment="1">
      <alignment horizontal="center" vertical="center" wrapText="1"/>
    </xf>
    <xf numFmtId="0" fontId="36" fillId="3" borderId="0" xfId="0" applyFont="1" applyFill="1" applyBorder="1" applyAlignment="1">
      <alignment horizontal="center" vertical="center" wrapText="1"/>
    </xf>
    <xf numFmtId="0" fontId="35" fillId="0" borderId="0" xfId="0" applyFont="1"/>
    <xf numFmtId="0" fontId="35" fillId="0" borderId="0" xfId="0" applyFont="1" applyAlignment="1">
      <alignment vertical="center" wrapText="1"/>
    </xf>
    <xf numFmtId="0" fontId="36" fillId="2" borderId="11" xfId="0" applyFont="1" applyFill="1" applyBorder="1" applyAlignment="1">
      <alignment horizontal="right" vertical="center" wrapText="1"/>
    </xf>
    <xf numFmtId="3" fontId="36" fillId="2" borderId="10" xfId="0" applyNumberFormat="1" applyFont="1" applyFill="1" applyBorder="1" applyAlignment="1">
      <alignment horizontal="right" vertical="center" wrapText="1"/>
    </xf>
    <xf numFmtId="3" fontId="36" fillId="2" borderId="10" xfId="0" applyNumberFormat="1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vertical="center" wrapText="1"/>
    </xf>
    <xf numFmtId="0" fontId="33" fillId="2" borderId="11" xfId="0" applyFont="1" applyFill="1" applyBorder="1" applyAlignment="1">
      <alignment horizontal="center" vertical="center" wrapText="1"/>
    </xf>
    <xf numFmtId="0" fontId="35" fillId="3" borderId="0" xfId="0" applyFont="1" applyFill="1" applyAlignment="1">
      <alignment vertical="center" wrapText="1"/>
    </xf>
    <xf numFmtId="0" fontId="36" fillId="3" borderId="15" xfId="0" applyFont="1" applyFill="1" applyBorder="1" applyAlignment="1">
      <alignment vertical="center" wrapText="1"/>
    </xf>
    <xf numFmtId="3" fontId="36" fillId="3" borderId="15" xfId="0" applyNumberFormat="1" applyFont="1" applyFill="1" applyBorder="1" applyAlignment="1">
      <alignment vertical="center" wrapText="1"/>
    </xf>
    <xf numFmtId="3" fontId="36" fillId="2" borderId="1" xfId="0" applyNumberFormat="1" applyFont="1" applyFill="1" applyBorder="1" applyAlignment="1">
      <alignment vertical="center" wrapText="1"/>
    </xf>
    <xf numFmtId="3" fontId="36" fillId="3" borderId="0" xfId="0" applyNumberFormat="1" applyFont="1" applyFill="1" applyBorder="1" applyAlignment="1">
      <alignment vertical="center" wrapText="1"/>
    </xf>
    <xf numFmtId="0" fontId="36" fillId="2" borderId="5" xfId="0" applyFont="1" applyFill="1" applyBorder="1" applyAlignment="1">
      <alignment vertical="center" wrapText="1"/>
    </xf>
    <xf numFmtId="3" fontId="36" fillId="2" borderId="5" xfId="0" applyNumberFormat="1" applyFont="1" applyFill="1" applyBorder="1" applyAlignment="1">
      <alignment vertical="center" wrapText="1"/>
    </xf>
    <xf numFmtId="0" fontId="41" fillId="2" borderId="0" xfId="0" applyFont="1" applyFill="1" applyBorder="1" applyAlignment="1">
      <alignment horizontal="right" vertical="center" wrapText="1"/>
    </xf>
    <xf numFmtId="0" fontId="41" fillId="3" borderId="0" xfId="0" applyFont="1" applyFill="1" applyBorder="1" applyAlignment="1">
      <alignment horizontal="right" vertical="center" wrapText="1"/>
    </xf>
    <xf numFmtId="3" fontId="41" fillId="2" borderId="0" xfId="0" applyNumberFormat="1" applyFont="1" applyFill="1" applyBorder="1" applyAlignment="1">
      <alignment horizontal="right" vertical="center" wrapText="1"/>
    </xf>
    <xf numFmtId="3" fontId="41" fillId="3" borderId="0" xfId="0" applyNumberFormat="1" applyFont="1" applyFill="1" applyBorder="1" applyAlignment="1">
      <alignment horizontal="right" vertical="center" wrapText="1"/>
    </xf>
    <xf numFmtId="0" fontId="41" fillId="2" borderId="10" xfId="0" applyFont="1" applyFill="1" applyBorder="1" applyAlignment="1">
      <alignment horizontal="right" vertical="center" wrapText="1"/>
    </xf>
    <xf numFmtId="0" fontId="11" fillId="0" borderId="0" xfId="21" applyFont="1"/>
    <xf numFmtId="0" fontId="40" fillId="2" borderId="0" xfId="21" applyFont="1" applyFill="1" applyBorder="1" applyAlignment="1">
      <alignment vertical="center"/>
    </xf>
    <xf numFmtId="0" fontId="28" fillId="2" borderId="0" xfId="21" applyFont="1" applyFill="1" applyBorder="1" applyAlignment="1">
      <alignment horizontal="center" vertical="center"/>
    </xf>
    <xf numFmtId="0" fontId="28" fillId="2" borderId="0" xfId="21" applyFont="1" applyFill="1" applyBorder="1" applyAlignment="1">
      <alignment horizontal="center"/>
    </xf>
    <xf numFmtId="0" fontId="28" fillId="2" borderId="10" xfId="21" applyFont="1" applyFill="1" applyBorder="1" applyAlignment="1">
      <alignment horizontal="center" vertical="center"/>
    </xf>
    <xf numFmtId="0" fontId="42" fillId="2" borderId="0" xfId="0" applyFont="1" applyFill="1" applyBorder="1" applyAlignment="1">
      <alignment horizontal="right"/>
    </xf>
    <xf numFmtId="0" fontId="44" fillId="3" borderId="16" xfId="0" applyFont="1" applyFill="1" applyBorder="1" applyAlignment="1">
      <alignment horizontal="center" vertical="center"/>
    </xf>
    <xf numFmtId="0" fontId="44" fillId="3" borderId="9" xfId="0" applyFont="1" applyFill="1" applyBorder="1" applyAlignment="1">
      <alignment horizontal="center" vertical="center"/>
    </xf>
    <xf numFmtId="0" fontId="44" fillId="3" borderId="9" xfId="0" applyFont="1" applyFill="1" applyBorder="1" applyAlignment="1">
      <alignment horizontal="center" vertical="center" wrapText="1"/>
    </xf>
    <xf numFmtId="1" fontId="44" fillId="3" borderId="9" xfId="0" applyNumberFormat="1" applyFont="1" applyFill="1" applyBorder="1" applyAlignment="1">
      <alignment horizontal="center" vertical="center"/>
    </xf>
    <xf numFmtId="0" fontId="50" fillId="2" borderId="0" xfId="0" applyFont="1" applyFill="1" applyBorder="1"/>
    <xf numFmtId="0" fontId="50" fillId="3" borderId="0" xfId="0" applyFont="1" applyFill="1" applyBorder="1"/>
    <xf numFmtId="0" fontId="50" fillId="2" borderId="0" xfId="0" applyFont="1" applyFill="1" applyBorder="1" applyAlignment="1">
      <alignment horizontal="right"/>
    </xf>
    <xf numFmtId="0" fontId="50" fillId="3" borderId="10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vertical="center" wrapText="1"/>
    </xf>
    <xf numFmtId="0" fontId="53" fillId="2" borderId="10" xfId="0" applyFont="1" applyFill="1" applyBorder="1" applyAlignment="1">
      <alignment horizontal="left" vertical="center" wrapText="1"/>
    </xf>
    <xf numFmtId="0" fontId="22" fillId="2" borderId="0" xfId="0" applyFont="1" applyFill="1" applyAlignment="1">
      <alignment horizontal="right" vertical="center" wrapText="1"/>
    </xf>
    <xf numFmtId="0" fontId="54" fillId="2" borderId="0" xfId="0" applyFont="1" applyFill="1" applyBorder="1"/>
    <xf numFmtId="0" fontId="54" fillId="3" borderId="0" xfId="0" applyFont="1" applyFill="1" applyBorder="1"/>
    <xf numFmtId="0" fontId="54" fillId="3" borderId="0" xfId="0" applyFont="1" applyFill="1" applyBorder="1" applyAlignment="1">
      <alignment horizontal="right"/>
    </xf>
    <xf numFmtId="0" fontId="42" fillId="0" borderId="9" xfId="0" applyFont="1" applyBorder="1" applyAlignment="1">
      <alignment horizontal="right" vertical="center"/>
    </xf>
    <xf numFmtId="0" fontId="36" fillId="2" borderId="11" xfId="0" applyFont="1" applyFill="1" applyBorder="1" applyAlignment="1">
      <alignment horizontal="center" vertical="center" wrapText="1"/>
    </xf>
    <xf numFmtId="0" fontId="36" fillId="3" borderId="1" xfId="0" applyFont="1" applyFill="1" applyBorder="1" applyAlignment="1">
      <alignment vertical="center" wrapText="1"/>
    </xf>
    <xf numFmtId="0" fontId="42" fillId="3" borderId="18" xfId="0" applyFont="1" applyFill="1" applyBorder="1" applyAlignment="1">
      <alignment horizontal="right"/>
    </xf>
    <xf numFmtId="0" fontId="42" fillId="2" borderId="18" xfId="0" applyFont="1" applyFill="1" applyBorder="1" applyAlignment="1">
      <alignment horizontal="right" vertical="center" wrapText="1"/>
    </xf>
    <xf numFmtId="0" fontId="42" fillId="2" borderId="18" xfId="0" applyFont="1" applyFill="1" applyBorder="1" applyAlignment="1">
      <alignment horizontal="center" vertical="center" wrapText="1"/>
    </xf>
    <xf numFmtId="1" fontId="42" fillId="2" borderId="18" xfId="0" applyNumberFormat="1" applyFont="1" applyFill="1" applyBorder="1" applyAlignment="1">
      <alignment horizontal="center" vertical="center" wrapText="1"/>
    </xf>
    <xf numFmtId="0" fontId="42" fillId="3" borderId="0" xfId="0" applyFont="1" applyFill="1" applyBorder="1" applyAlignment="1">
      <alignment horizontal="right"/>
    </xf>
    <xf numFmtId="3" fontId="42" fillId="3" borderId="0" xfId="0" applyNumberFormat="1" applyFont="1" applyFill="1" applyBorder="1" applyAlignment="1">
      <alignment horizontal="left" vertical="center" wrapText="1"/>
    </xf>
    <xf numFmtId="3" fontId="42" fillId="3" borderId="0" xfId="0" applyNumberFormat="1" applyFont="1" applyFill="1" applyBorder="1" applyAlignment="1">
      <alignment horizontal="center" vertical="center" wrapText="1"/>
    </xf>
    <xf numFmtId="3" fontId="42" fillId="2" borderId="0" xfId="0" applyNumberFormat="1" applyFont="1" applyFill="1" applyBorder="1" applyAlignment="1">
      <alignment horizontal="left" vertical="center" wrapText="1"/>
    </xf>
    <xf numFmtId="3" fontId="42" fillId="2" borderId="0" xfId="0" applyNumberFormat="1" applyFont="1" applyFill="1" applyBorder="1" applyAlignment="1">
      <alignment horizontal="center" vertical="center" wrapText="1"/>
    </xf>
    <xf numFmtId="3" fontId="42" fillId="2" borderId="9" xfId="0" applyNumberFormat="1" applyFont="1" applyFill="1" applyBorder="1" applyAlignment="1">
      <alignment horizontal="center" vertical="center" wrapText="1"/>
    </xf>
    <xf numFmtId="0" fontId="42" fillId="3" borderId="10" xfId="0" applyFont="1" applyFill="1" applyBorder="1"/>
    <xf numFmtId="3" fontId="42" fillId="3" borderId="10" xfId="0" applyNumberFormat="1" applyFont="1" applyFill="1" applyBorder="1" applyAlignment="1">
      <alignment vertical="center" wrapText="1"/>
    </xf>
    <xf numFmtId="3" fontId="42" fillId="3" borderId="10" xfId="0" applyNumberFormat="1" applyFont="1" applyFill="1" applyBorder="1" applyAlignment="1">
      <alignment horizontal="center" vertical="center" wrapText="1"/>
    </xf>
    <xf numFmtId="0" fontId="54" fillId="2" borderId="10" xfId="0" applyFont="1" applyFill="1" applyBorder="1" applyAlignment="1">
      <alignment horizontal="right" vertical="center" wrapText="1"/>
    </xf>
    <xf numFmtId="0" fontId="37" fillId="3" borderId="0" xfId="0" applyFont="1" applyFill="1"/>
    <xf numFmtId="0" fontId="34" fillId="3" borderId="0" xfId="0" applyFont="1" applyFill="1" applyBorder="1" applyAlignment="1">
      <alignment vertical="center" wrapText="1"/>
    </xf>
    <xf numFmtId="0" fontId="34" fillId="2" borderId="12" xfId="0" applyFont="1" applyFill="1" applyBorder="1" applyAlignment="1">
      <alignment horizontal="right" vertical="center" wrapText="1"/>
    </xf>
    <xf numFmtId="0" fontId="34" fillId="2" borderId="12" xfId="0" applyFont="1" applyFill="1" applyBorder="1" applyAlignment="1">
      <alignment horizontal="center" vertical="center" wrapText="1"/>
    </xf>
    <xf numFmtId="0" fontId="22" fillId="0" borderId="0" xfId="0" applyFont="1"/>
    <xf numFmtId="0" fontId="36" fillId="0" borderId="0" xfId="0" applyFont="1" applyFill="1" applyAlignment="1">
      <alignment horizontal="center" vertical="center" wrapText="1"/>
    </xf>
    <xf numFmtId="0" fontId="36" fillId="3" borderId="6" xfId="0" applyFont="1" applyFill="1" applyBorder="1" applyAlignment="1">
      <alignment vertical="center" wrapText="1"/>
    </xf>
    <xf numFmtId="0" fontId="36" fillId="3" borderId="0" xfId="0" applyFont="1" applyFill="1" applyAlignment="1">
      <alignment horizontal="center" vertical="center" wrapText="1"/>
    </xf>
    <xf numFmtId="0" fontId="49" fillId="2" borderId="0" xfId="0" applyFont="1" applyFill="1" applyBorder="1" applyAlignment="1">
      <alignment vertical="center"/>
    </xf>
    <xf numFmtId="3" fontId="56" fillId="3" borderId="2" xfId="35" applyNumberFormat="1" applyFont="1" applyFill="1" applyBorder="1" applyAlignment="1">
      <alignment horizontal="right" vertical="center" wrapText="1"/>
    </xf>
    <xf numFmtId="3" fontId="56" fillId="2" borderId="0" xfId="35" applyNumberFormat="1" applyFont="1" applyFill="1" applyBorder="1" applyAlignment="1">
      <alignment horizontal="center" vertical="center" wrapText="1"/>
    </xf>
    <xf numFmtId="0" fontId="56" fillId="2" borderId="0" xfId="35" applyFont="1" applyFill="1" applyBorder="1" applyAlignment="1">
      <alignment horizontal="right" vertical="center" wrapText="1"/>
    </xf>
    <xf numFmtId="3" fontId="56" fillId="3" borderId="1" xfId="35" applyNumberFormat="1" applyFont="1" applyFill="1" applyBorder="1" applyAlignment="1">
      <alignment horizontal="center" vertical="center" wrapText="1"/>
    </xf>
    <xf numFmtId="0" fontId="56" fillId="3" borderId="9" xfId="35" applyFont="1" applyFill="1" applyBorder="1" applyAlignment="1">
      <alignment vertical="center" wrapText="1"/>
    </xf>
    <xf numFmtId="0" fontId="51" fillId="0" borderId="0" xfId="34" applyFont="1"/>
    <xf numFmtId="0" fontId="56" fillId="3" borderId="0" xfId="35" applyFont="1" applyFill="1" applyAlignment="1">
      <alignment horizontal="center" vertical="center" wrapText="1"/>
    </xf>
    <xf numFmtId="0" fontId="56" fillId="3" borderId="0" xfId="35" applyFont="1" applyFill="1" applyAlignment="1">
      <alignment vertical="center" wrapText="1"/>
    </xf>
    <xf numFmtId="0" fontId="57" fillId="3" borderId="0" xfId="35" applyFont="1" applyFill="1"/>
    <xf numFmtId="3" fontId="56" fillId="3" borderId="2" xfId="35" applyNumberFormat="1" applyFont="1" applyFill="1" applyBorder="1" applyAlignment="1">
      <alignment horizontal="center" vertical="center" wrapText="1"/>
    </xf>
    <xf numFmtId="3" fontId="56" fillId="3" borderId="1" xfId="35" applyNumberFormat="1" applyFont="1" applyFill="1" applyBorder="1" applyAlignment="1">
      <alignment horizontal="right" vertical="center" wrapText="1"/>
    </xf>
    <xf numFmtId="3" fontId="56" fillId="2" borderId="10" xfId="35" applyNumberFormat="1" applyFont="1" applyFill="1" applyBorder="1" applyAlignment="1">
      <alignment horizontal="right" vertical="center" wrapText="1"/>
    </xf>
    <xf numFmtId="3" fontId="56" fillId="2" borderId="10" xfId="35" applyNumberFormat="1" applyFont="1" applyFill="1" applyBorder="1" applyAlignment="1">
      <alignment horizontal="center" vertical="center" wrapText="1"/>
    </xf>
    <xf numFmtId="0" fontId="55" fillId="2" borderId="1" xfId="0" applyFont="1" applyFill="1" applyBorder="1" applyAlignment="1">
      <alignment vertical="center" wrapText="1"/>
    </xf>
    <xf numFmtId="3" fontId="55" fillId="2" borderId="15" xfId="0" applyNumberFormat="1" applyFont="1" applyFill="1" applyBorder="1" applyAlignment="1">
      <alignment horizontal="center" vertical="center" wrapText="1"/>
    </xf>
    <xf numFmtId="0" fontId="55" fillId="3" borderId="1" xfId="0" applyFont="1" applyFill="1" applyBorder="1" applyAlignment="1">
      <alignment vertical="center" wrapText="1"/>
    </xf>
    <xf numFmtId="3" fontId="55" fillId="3" borderId="15" xfId="0" applyNumberFormat="1" applyFont="1" applyFill="1" applyBorder="1" applyAlignment="1">
      <alignment horizontal="center" vertical="center" wrapText="1"/>
    </xf>
    <xf numFmtId="0" fontId="55" fillId="2" borderId="10" xfId="0" applyFont="1" applyFill="1" applyBorder="1" applyAlignment="1">
      <alignment vertical="center" wrapText="1"/>
    </xf>
    <xf numFmtId="3" fontId="55" fillId="2" borderId="10" xfId="0" applyNumberFormat="1" applyFont="1" applyFill="1" applyBorder="1" applyAlignment="1">
      <alignment horizontal="center" vertical="center" wrapText="1"/>
    </xf>
    <xf numFmtId="0" fontId="55" fillId="0" borderId="6" xfId="0" applyFont="1" applyFill="1" applyBorder="1" applyAlignment="1">
      <alignment horizontal="right" vertical="center"/>
    </xf>
    <xf numFmtId="0" fontId="36" fillId="0" borderId="0" xfId="0" applyFont="1" applyAlignment="1">
      <alignment vertical="center" wrapText="1"/>
    </xf>
    <xf numFmtId="0" fontId="36" fillId="3" borderId="6" xfId="0" applyFont="1" applyFill="1" applyBorder="1" applyAlignment="1">
      <alignment horizontal="right" vertical="center" wrapText="1"/>
    </xf>
    <xf numFmtId="0" fontId="36" fillId="4" borderId="6" xfId="0" applyFont="1" applyFill="1" applyBorder="1" applyAlignment="1">
      <alignment vertical="center" wrapText="1"/>
    </xf>
    <xf numFmtId="0" fontId="35" fillId="0" borderId="8" xfId="0" applyFont="1" applyFill="1" applyBorder="1" applyAlignment="1">
      <alignment horizontal="center" vertical="justify" wrapText="1"/>
    </xf>
    <xf numFmtId="0" fontId="35" fillId="0" borderId="0" xfId="0" applyFont="1" applyFill="1" applyBorder="1" applyAlignment="1">
      <alignment horizontal="center" vertical="justify" wrapText="1"/>
    </xf>
    <xf numFmtId="0" fontId="36" fillId="3" borderId="8" xfId="0" applyFont="1" applyFill="1" applyBorder="1" applyAlignment="1">
      <alignment horizontal="right" vertical="center" wrapText="1"/>
    </xf>
    <xf numFmtId="0" fontId="35" fillId="0" borderId="13" xfId="0" applyFont="1" applyFill="1" applyBorder="1" applyAlignment="1">
      <alignment horizontal="center" vertical="justify" wrapText="1"/>
    </xf>
    <xf numFmtId="0" fontId="36" fillId="3" borderId="13" xfId="0" applyFont="1" applyFill="1" applyBorder="1" applyAlignment="1">
      <alignment horizontal="right" vertical="center" wrapText="1"/>
    </xf>
    <xf numFmtId="0" fontId="35" fillId="0" borderId="0" xfId="0" applyFont="1" applyFill="1" applyAlignment="1">
      <alignment horizontal="center" vertical="justify" wrapText="1"/>
    </xf>
    <xf numFmtId="0" fontId="35" fillId="0" borderId="1" xfId="0" applyFont="1" applyFill="1" applyBorder="1" applyAlignment="1">
      <alignment horizontal="center" vertical="justify" wrapText="1"/>
    </xf>
    <xf numFmtId="0" fontId="35" fillId="0" borderId="2" xfId="0" applyFont="1" applyFill="1" applyBorder="1" applyAlignment="1">
      <alignment horizontal="center" vertical="justify" wrapText="1"/>
    </xf>
    <xf numFmtId="3" fontId="36" fillId="3" borderId="1" xfId="0" applyNumberFormat="1" applyFont="1" applyFill="1" applyBorder="1" applyAlignment="1">
      <alignment vertical="center" wrapText="1"/>
    </xf>
    <xf numFmtId="0" fontId="35" fillId="0" borderId="14" xfId="0" applyFont="1" applyFill="1" applyBorder="1" applyAlignment="1">
      <alignment horizontal="center" vertical="justify" wrapText="1"/>
    </xf>
    <xf numFmtId="0" fontId="36" fillId="0" borderId="1" xfId="0" applyFont="1" applyFill="1" applyBorder="1" applyAlignment="1">
      <alignment vertical="center" wrapText="1"/>
    </xf>
    <xf numFmtId="3" fontId="36" fillId="0" borderId="1" xfId="0" applyNumberFormat="1" applyFont="1" applyFill="1" applyBorder="1" applyAlignment="1">
      <alignment vertical="center" wrapText="1"/>
    </xf>
    <xf numFmtId="0" fontId="35" fillId="0" borderId="15" xfId="0" applyFont="1" applyFill="1" applyBorder="1" applyAlignment="1">
      <alignment horizontal="center" vertical="justify" wrapText="1"/>
    </xf>
    <xf numFmtId="0" fontId="35" fillId="2" borderId="0" xfId="0" applyFont="1" applyFill="1" applyBorder="1" applyAlignment="1">
      <alignment horizontal="center" vertical="justify" wrapText="1"/>
    </xf>
    <xf numFmtId="0" fontId="38" fillId="0" borderId="0" xfId="0" applyFont="1" applyBorder="1" applyAlignment="1">
      <alignment horizontal="left" vertical="center" wrapText="1"/>
    </xf>
    <xf numFmtId="0" fontId="15" fillId="3" borderId="0" xfId="0" applyFont="1" applyFill="1"/>
    <xf numFmtId="0" fontId="21" fillId="3" borderId="0" xfId="0" applyFont="1" applyFill="1"/>
    <xf numFmtId="4" fontId="21" fillId="2" borderId="1" xfId="0" applyNumberFormat="1" applyFont="1" applyFill="1" applyBorder="1" applyAlignment="1">
      <alignment horizontal="right" vertical="center" wrapText="1"/>
    </xf>
    <xf numFmtId="3" fontId="21" fillId="2" borderId="1" xfId="0" applyNumberFormat="1" applyFont="1" applyFill="1" applyBorder="1" applyAlignment="1">
      <alignment horizontal="center" vertical="center" wrapText="1"/>
    </xf>
    <xf numFmtId="0" fontId="58" fillId="3" borderId="0" xfId="0" applyFont="1" applyFill="1" applyAlignment="1">
      <alignment horizontal="right" vertical="center"/>
    </xf>
    <xf numFmtId="3" fontId="58" fillId="3" borderId="0" xfId="0" applyNumberFormat="1" applyFont="1" applyFill="1" applyAlignment="1">
      <alignment horizontal="center" vertical="center"/>
    </xf>
    <xf numFmtId="49" fontId="21" fillId="2" borderId="1" xfId="0" applyNumberFormat="1" applyFont="1" applyFill="1" applyBorder="1" applyAlignment="1">
      <alignment horizontal="right" vertical="center" wrapText="1"/>
    </xf>
    <xf numFmtId="4" fontId="21" fillId="2" borderId="10" xfId="0" applyNumberFormat="1" applyFont="1" applyFill="1" applyBorder="1" applyAlignment="1">
      <alignment horizontal="right" vertical="center" wrapText="1"/>
    </xf>
    <xf numFmtId="3" fontId="58" fillId="2" borderId="10" xfId="0" applyNumberFormat="1" applyFont="1" applyFill="1" applyBorder="1" applyAlignment="1">
      <alignment horizontal="center" vertical="center"/>
    </xf>
    <xf numFmtId="0" fontId="22" fillId="3" borderId="0" xfId="0" applyFont="1" applyFill="1" applyAlignment="1"/>
    <xf numFmtId="0" fontId="22" fillId="3" borderId="0" xfId="0" applyFont="1" applyFill="1" applyAlignment="1">
      <alignment horizontal="right"/>
    </xf>
    <xf numFmtId="0" fontId="23" fillId="3" borderId="0" xfId="0" applyFont="1" applyFill="1"/>
    <xf numFmtId="0" fontId="23" fillId="2" borderId="4" xfId="0" applyFont="1" applyFill="1" applyBorder="1" applyAlignment="1">
      <alignment horizontal="center" vertical="center" wrapText="1"/>
    </xf>
    <xf numFmtId="4" fontId="13" fillId="0" borderId="8" xfId="0" applyNumberFormat="1" applyFont="1" applyBorder="1" applyAlignment="1">
      <alignment horizontal="right" vertical="center" readingOrder="2"/>
    </xf>
    <xf numFmtId="0" fontId="10" fillId="3" borderId="19" xfId="0" applyFont="1" applyFill="1" applyBorder="1"/>
    <xf numFmtId="0" fontId="13" fillId="0" borderId="18" xfId="0" applyFont="1" applyBorder="1" applyAlignment="1">
      <alignment vertical="center"/>
    </xf>
    <xf numFmtId="0" fontId="13" fillId="3" borderId="13" xfId="0" applyFont="1" applyFill="1" applyBorder="1" applyAlignment="1">
      <alignment vertical="center"/>
    </xf>
    <xf numFmtId="0" fontId="13" fillId="3" borderId="1" xfId="0" applyFont="1" applyFill="1" applyBorder="1"/>
    <xf numFmtId="0" fontId="13" fillId="0" borderId="2" xfId="0" applyFont="1" applyFill="1" applyBorder="1"/>
    <xf numFmtId="0" fontId="13" fillId="0" borderId="1" xfId="0" applyFont="1" applyBorder="1"/>
    <xf numFmtId="0" fontId="21" fillId="3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21" fillId="3" borderId="0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vertical="center" wrapText="1"/>
    </xf>
    <xf numFmtId="1" fontId="21" fillId="3" borderId="1" xfId="0" applyNumberFormat="1" applyFont="1" applyFill="1" applyBorder="1" applyAlignment="1">
      <alignment horizontal="right" vertical="center" wrapText="1"/>
    </xf>
    <xf numFmtId="1" fontId="21" fillId="2" borderId="1" xfId="0" applyNumberFormat="1" applyFont="1" applyFill="1" applyBorder="1" applyAlignment="1">
      <alignment horizontal="right" vertical="center" wrapText="1"/>
    </xf>
    <xf numFmtId="1" fontId="21" fillId="2" borderId="2" xfId="0" applyNumberFormat="1" applyFont="1" applyFill="1" applyBorder="1" applyAlignment="1">
      <alignment horizontal="right" vertical="center" wrapText="1"/>
    </xf>
    <xf numFmtId="1" fontId="21" fillId="3" borderId="10" xfId="0" applyNumberFormat="1" applyFont="1" applyFill="1" applyBorder="1" applyAlignment="1">
      <alignment horizontal="right" vertical="center" wrapText="1"/>
    </xf>
    <xf numFmtId="0" fontId="15" fillId="3" borderId="13" xfId="0" applyFont="1" applyFill="1" applyBorder="1" applyAlignment="1"/>
    <xf numFmtId="0" fontId="21" fillId="2" borderId="13" xfId="0" applyFont="1" applyFill="1" applyBorder="1" applyAlignment="1">
      <alignment horizontal="right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59" fillId="0" borderId="0" xfId="34" applyFont="1"/>
    <xf numFmtId="0" fontId="34" fillId="3" borderId="0" xfId="0" applyFont="1" applyFill="1" applyBorder="1" applyAlignment="1">
      <alignment horizontal="right" vertical="center" wrapText="1"/>
    </xf>
    <xf numFmtId="0" fontId="36" fillId="3" borderId="0" xfId="0" applyFont="1" applyFill="1" applyAlignment="1">
      <alignment horizontal="center" vertical="center" wrapText="1"/>
    </xf>
    <xf numFmtId="0" fontId="28" fillId="3" borderId="0" xfId="21" applyFont="1" applyFill="1" applyBorder="1" applyAlignment="1">
      <alignment horizontal="center"/>
    </xf>
    <xf numFmtId="0" fontId="59" fillId="0" borderId="0" xfId="0" applyFont="1"/>
    <xf numFmtId="0" fontId="60" fillId="0" borderId="0" xfId="0" applyFont="1"/>
    <xf numFmtId="0" fontId="61" fillId="0" borderId="0" xfId="0" applyFont="1"/>
    <xf numFmtId="0" fontId="59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0" fillId="0" borderId="0" xfId="0" applyFont="1"/>
    <xf numFmtId="0" fontId="62" fillId="0" borderId="0" xfId="0" applyFont="1" applyAlignment="1">
      <alignment vertical="center" readingOrder="2"/>
    </xf>
    <xf numFmtId="0" fontId="36" fillId="2" borderId="0" xfId="0" applyFont="1" applyFill="1" applyBorder="1" applyAlignment="1">
      <alignment horizontal="center" vertical="center" wrapText="1"/>
    </xf>
    <xf numFmtId="0" fontId="36" fillId="3" borderId="1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 wrapText="1"/>
    </xf>
    <xf numFmtId="0" fontId="36" fillId="3" borderId="10" xfId="0" applyFont="1" applyFill="1" applyBorder="1" applyAlignment="1">
      <alignment horizontal="center" vertical="center" wrapText="1"/>
    </xf>
    <xf numFmtId="0" fontId="32" fillId="3" borderId="0" xfId="0" applyFont="1" applyFill="1"/>
    <xf numFmtId="0" fontId="33" fillId="2" borderId="11" xfId="0" applyFont="1" applyFill="1" applyBorder="1" applyAlignment="1">
      <alignment horizontal="right" vertical="center" wrapText="1"/>
    </xf>
    <xf numFmtId="0" fontId="33" fillId="2" borderId="0" xfId="0" applyFont="1" applyFill="1" applyBorder="1" applyAlignment="1">
      <alignment horizontal="right" vertical="center" wrapText="1"/>
    </xf>
    <xf numFmtId="0" fontId="33" fillId="3" borderId="1" xfId="0" applyFont="1" applyFill="1" applyBorder="1" applyAlignment="1">
      <alignment vertical="center" wrapText="1"/>
    </xf>
    <xf numFmtId="0" fontId="33" fillId="2" borderId="1" xfId="0" applyFont="1" applyFill="1" applyBorder="1" applyAlignment="1">
      <alignment vertical="center" wrapText="1"/>
    </xf>
    <xf numFmtId="0" fontId="33" fillId="2" borderId="2" xfId="0" applyFont="1" applyFill="1" applyBorder="1" applyAlignment="1">
      <alignment vertical="center" wrapText="1"/>
    </xf>
    <xf numFmtId="0" fontId="33" fillId="3" borderId="5" xfId="0" applyFont="1" applyFill="1" applyBorder="1" applyAlignment="1">
      <alignment vertical="center" wrapText="1"/>
    </xf>
    <xf numFmtId="0" fontId="33" fillId="3" borderId="0" xfId="0" applyFont="1" applyFill="1" applyAlignment="1">
      <alignment horizontal="left" vertical="center" wrapText="1"/>
    </xf>
    <xf numFmtId="0" fontId="28" fillId="3" borderId="12" xfId="0" applyFont="1" applyFill="1" applyBorder="1" applyAlignment="1">
      <alignment horizontal="right" vertical="center"/>
    </xf>
    <xf numFmtId="0" fontId="28" fillId="3" borderId="12" xfId="0" applyFont="1" applyFill="1" applyBorder="1" applyAlignment="1">
      <alignment horizontal="right" vertical="center" wrapText="1"/>
    </xf>
    <xf numFmtId="3" fontId="41" fillId="2" borderId="0" xfId="0" applyNumberFormat="1" applyFont="1" applyFill="1" applyBorder="1" applyAlignment="1">
      <alignment vertical="center" wrapText="1"/>
    </xf>
    <xf numFmtId="3" fontId="41" fillId="3" borderId="0" xfId="0" applyNumberFormat="1" applyFont="1" applyFill="1" applyBorder="1" applyAlignment="1">
      <alignment vertical="center" wrapText="1"/>
    </xf>
    <xf numFmtId="3" fontId="41" fillId="2" borderId="10" xfId="0" applyNumberFormat="1" applyFont="1" applyFill="1" applyBorder="1" applyAlignment="1">
      <alignment vertical="center" wrapText="1"/>
    </xf>
    <xf numFmtId="0" fontId="28" fillId="3" borderId="12" xfId="21" applyFont="1" applyFill="1" applyBorder="1" applyAlignment="1">
      <alignment vertical="center"/>
    </xf>
    <xf numFmtId="0" fontId="28" fillId="3" borderId="12" xfId="21" applyFont="1" applyFill="1" applyBorder="1" applyAlignment="1">
      <alignment horizontal="center" vertical="center" wrapText="1"/>
    </xf>
    <xf numFmtId="0" fontId="0" fillId="0" borderId="0" xfId="0" applyAlignment="1"/>
    <xf numFmtId="3" fontId="54" fillId="2" borderId="0" xfId="0" applyNumberFormat="1" applyFont="1" applyFill="1" applyBorder="1" applyAlignment="1">
      <alignment vertical="center" wrapText="1"/>
    </xf>
    <xf numFmtId="3" fontId="20" fillId="2" borderId="0" xfId="0" applyNumberFormat="1" applyFont="1" applyFill="1" applyAlignment="1">
      <alignment vertical="center" wrapText="1"/>
    </xf>
    <xf numFmtId="3" fontId="54" fillId="3" borderId="0" xfId="0" applyNumberFormat="1" applyFont="1" applyFill="1" applyBorder="1" applyAlignment="1">
      <alignment vertical="center" wrapText="1"/>
    </xf>
    <xf numFmtId="3" fontId="20" fillId="3" borderId="0" xfId="0" applyNumberFormat="1" applyFont="1" applyFill="1" applyAlignment="1">
      <alignment vertical="center" wrapText="1"/>
    </xf>
    <xf numFmtId="3" fontId="54" fillId="2" borderId="10" xfId="0" applyNumberFormat="1" applyFont="1" applyFill="1" applyBorder="1" applyAlignment="1">
      <alignment vertical="center" wrapText="1"/>
    </xf>
    <xf numFmtId="3" fontId="54" fillId="2" borderId="17" xfId="0" applyNumberFormat="1" applyFont="1" applyFill="1" applyBorder="1" applyAlignment="1"/>
    <xf numFmtId="0" fontId="42" fillId="3" borderId="18" xfId="0" applyFont="1" applyFill="1" applyBorder="1" applyAlignment="1">
      <alignment horizontal="center" vertical="center"/>
    </xf>
    <xf numFmtId="0" fontId="53" fillId="3" borderId="9" xfId="0" applyFont="1" applyFill="1" applyBorder="1" applyAlignment="1">
      <alignment horizontal="center" vertical="center"/>
    </xf>
    <xf numFmtId="0" fontId="53" fillId="3" borderId="9" xfId="0" applyFont="1" applyFill="1" applyBorder="1" applyAlignment="1">
      <alignment horizontal="center" vertical="center" wrapText="1"/>
    </xf>
    <xf numFmtId="1" fontId="53" fillId="3" borderId="9" xfId="0" applyNumberFormat="1" applyFont="1" applyFill="1" applyBorder="1" applyAlignment="1">
      <alignment horizontal="center" vertical="center"/>
    </xf>
    <xf numFmtId="0" fontId="42" fillId="3" borderId="18" xfId="0" applyFont="1" applyFill="1" applyBorder="1" applyAlignment="1">
      <alignment vertical="center"/>
    </xf>
    <xf numFmtId="0" fontId="50" fillId="3" borderId="12" xfId="0" applyFont="1" applyFill="1" applyBorder="1" applyAlignment="1">
      <alignment horizontal="center" vertical="center" wrapText="1"/>
    </xf>
    <xf numFmtId="0" fontId="50" fillId="3" borderId="19" xfId="0" applyFont="1" applyFill="1" applyBorder="1" applyAlignment="1">
      <alignment horizontal="center" vertical="center" wrapText="1"/>
    </xf>
    <xf numFmtId="3" fontId="50" fillId="2" borderId="0" xfId="0" applyNumberFormat="1" applyFont="1" applyFill="1" applyBorder="1" applyAlignment="1">
      <alignment vertical="center" wrapText="1"/>
    </xf>
    <xf numFmtId="3" fontId="50" fillId="2" borderId="0" xfId="0" applyNumberFormat="1" applyFont="1" applyFill="1" applyBorder="1" applyAlignment="1">
      <alignment vertical="center"/>
    </xf>
    <xf numFmtId="3" fontId="50" fillId="3" borderId="0" xfId="0" applyNumberFormat="1" applyFont="1" applyFill="1" applyBorder="1" applyAlignment="1">
      <alignment vertical="center" wrapText="1"/>
    </xf>
    <xf numFmtId="3" fontId="50" fillId="3" borderId="0" xfId="0" applyNumberFormat="1" applyFont="1" applyFill="1" applyBorder="1" applyAlignment="1">
      <alignment vertical="center"/>
    </xf>
    <xf numFmtId="3" fontId="50" fillId="2" borderId="10" xfId="0" applyNumberFormat="1" applyFont="1" applyFill="1" applyBorder="1" applyAlignment="1">
      <alignment vertical="center" wrapText="1"/>
    </xf>
    <xf numFmtId="3" fontId="50" fillId="2" borderId="10" xfId="0" applyNumberFormat="1" applyFont="1" applyFill="1" applyBorder="1" applyAlignment="1">
      <alignment vertical="center"/>
    </xf>
    <xf numFmtId="0" fontId="63" fillId="2" borderId="13" xfId="0" applyFont="1" applyFill="1" applyBorder="1" applyAlignment="1">
      <alignment vertical="center"/>
    </xf>
    <xf numFmtId="0" fontId="50" fillId="3" borderId="12" xfId="0" applyFont="1" applyFill="1" applyBorder="1" applyAlignment="1">
      <alignment horizontal="center" vertical="center"/>
    </xf>
    <xf numFmtId="0" fontId="50" fillId="2" borderId="0" xfId="0" applyFont="1" applyFill="1" applyBorder="1" applyAlignment="1">
      <alignment horizontal="right" vertical="center"/>
    </xf>
    <xf numFmtId="0" fontId="50" fillId="3" borderId="0" xfId="0" applyFont="1" applyFill="1" applyBorder="1" applyAlignment="1">
      <alignment horizontal="right" vertical="center"/>
    </xf>
    <xf numFmtId="3" fontId="50" fillId="2" borderId="10" xfId="0" applyNumberFormat="1" applyFont="1" applyFill="1" applyBorder="1" applyAlignment="1">
      <alignment horizontal="right" vertical="center" wrapText="1"/>
    </xf>
    <xf numFmtId="0" fontId="47" fillId="2" borderId="8" xfId="2" applyFont="1" applyFill="1" applyBorder="1" applyAlignment="1">
      <alignment horizontal="right" vertical="center" wrapText="1"/>
    </xf>
    <xf numFmtId="3" fontId="38" fillId="2" borderId="7" xfId="2" applyNumberFormat="1" applyFont="1" applyFill="1" applyBorder="1" applyAlignment="1">
      <alignment vertical="center" wrapText="1"/>
    </xf>
    <xf numFmtId="164" fontId="38" fillId="2" borderId="7" xfId="2" applyNumberFormat="1" applyFont="1" applyFill="1" applyBorder="1" applyAlignment="1">
      <alignment vertical="center" wrapText="1"/>
    </xf>
    <xf numFmtId="3" fontId="38" fillId="3" borderId="0" xfId="2" applyNumberFormat="1" applyFont="1" applyFill="1" applyBorder="1" applyAlignment="1">
      <alignment vertical="center" wrapText="1"/>
    </xf>
    <xf numFmtId="164" fontId="38" fillId="3" borderId="0" xfId="2" applyNumberFormat="1" applyFont="1" applyFill="1" applyBorder="1" applyAlignment="1">
      <alignment vertical="center" wrapText="1"/>
    </xf>
    <xf numFmtId="3" fontId="38" fillId="2" borderId="0" xfId="2" applyNumberFormat="1" applyFont="1" applyFill="1" applyBorder="1" applyAlignment="1">
      <alignment vertical="center" wrapText="1"/>
    </xf>
    <xf numFmtId="164" fontId="38" fillId="2" borderId="0" xfId="2" applyNumberFormat="1" applyFont="1" applyFill="1" applyBorder="1" applyAlignment="1">
      <alignment vertical="center" wrapText="1"/>
    </xf>
    <xf numFmtId="3" fontId="38" fillId="3" borderId="10" xfId="2" applyNumberFormat="1" applyFont="1" applyFill="1" applyBorder="1" applyAlignment="1">
      <alignment vertical="center" wrapText="1"/>
    </xf>
    <xf numFmtId="164" fontId="38" fillId="3" borderId="10" xfId="2" applyNumberFormat="1" applyFont="1" applyFill="1" applyBorder="1" applyAlignment="1">
      <alignment vertical="center" wrapText="1"/>
    </xf>
    <xf numFmtId="0" fontId="13" fillId="3" borderId="13" xfId="0" applyFont="1" applyFill="1" applyBorder="1" applyAlignment="1">
      <alignment horizontal="center" vertical="center"/>
    </xf>
    <xf numFmtId="3" fontId="21" fillId="3" borderId="0" xfId="0" applyNumberFormat="1" applyFont="1" applyFill="1" applyBorder="1" applyAlignment="1">
      <alignment vertical="center" wrapText="1"/>
    </xf>
    <xf numFmtId="3" fontId="21" fillId="2" borderId="2" xfId="0" applyNumberFormat="1" applyFont="1" applyFill="1" applyBorder="1" applyAlignment="1">
      <alignment vertical="center" wrapText="1"/>
    </xf>
    <xf numFmtId="3" fontId="21" fillId="3" borderId="1" xfId="0" applyNumberFormat="1" applyFont="1" applyFill="1" applyBorder="1" applyAlignment="1">
      <alignment vertical="center" wrapText="1"/>
    </xf>
    <xf numFmtId="3" fontId="21" fillId="2" borderId="1" xfId="0" applyNumberFormat="1" applyFont="1" applyFill="1" applyBorder="1" applyAlignment="1">
      <alignment vertical="center" wrapText="1"/>
    </xf>
    <xf numFmtId="3" fontId="21" fillId="3" borderId="10" xfId="0" applyNumberFormat="1" applyFont="1" applyFill="1" applyBorder="1" applyAlignment="1">
      <alignment vertical="center" wrapText="1"/>
    </xf>
    <xf numFmtId="0" fontId="39" fillId="0" borderId="0" xfId="0" applyFont="1" applyAlignment="1"/>
    <xf numFmtId="3" fontId="36" fillId="2" borderId="0" xfId="0" applyNumberFormat="1" applyFont="1" applyFill="1" applyBorder="1" applyAlignment="1">
      <alignment vertical="center" wrapText="1"/>
    </xf>
    <xf numFmtId="3" fontId="36" fillId="2" borderId="2" xfId="0" applyNumberFormat="1" applyFont="1" applyFill="1" applyBorder="1" applyAlignment="1">
      <alignment vertical="center" wrapText="1"/>
    </xf>
    <xf numFmtId="3" fontId="36" fillId="3" borderId="10" xfId="0" applyNumberFormat="1" applyFont="1" applyFill="1" applyBorder="1" applyAlignment="1">
      <alignment vertical="center" wrapText="1"/>
    </xf>
    <xf numFmtId="3" fontId="13" fillId="2" borderId="0" xfId="0" applyNumberFormat="1" applyFont="1" applyFill="1" applyBorder="1" applyAlignment="1">
      <alignment vertical="center" wrapText="1"/>
    </xf>
    <xf numFmtId="3" fontId="13" fillId="2" borderId="3" xfId="0" applyNumberFormat="1" applyFont="1" applyFill="1" applyBorder="1" applyAlignment="1">
      <alignment vertical="center" wrapText="1"/>
    </xf>
    <xf numFmtId="3" fontId="13" fillId="3" borderId="1" xfId="0" applyNumberFormat="1" applyFont="1" applyFill="1" applyBorder="1" applyAlignment="1">
      <alignment vertical="center" wrapText="1"/>
    </xf>
    <xf numFmtId="3" fontId="13" fillId="2" borderId="1" xfId="0" applyNumberFormat="1" applyFont="1" applyFill="1" applyBorder="1" applyAlignment="1">
      <alignment vertical="center" wrapText="1"/>
    </xf>
    <xf numFmtId="3" fontId="13" fillId="2" borderId="2" xfId="0" applyNumberFormat="1" applyFont="1" applyFill="1" applyBorder="1" applyAlignment="1">
      <alignment vertical="center" wrapText="1"/>
    </xf>
    <xf numFmtId="3" fontId="13" fillId="3" borderId="5" xfId="0" applyNumberFormat="1" applyFont="1" applyFill="1" applyBorder="1" applyAlignment="1">
      <alignment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4" fillId="0" borderId="0" xfId="0" applyFont="1" applyAlignment="1">
      <alignment vertical="center" wrapText="1"/>
    </xf>
    <xf numFmtId="3" fontId="28" fillId="2" borderId="0" xfId="21" applyNumberFormat="1" applyFont="1" applyFill="1" applyBorder="1" applyAlignment="1">
      <alignment vertical="center" wrapText="1"/>
    </xf>
    <xf numFmtId="3" fontId="38" fillId="3" borderId="0" xfId="21" applyNumberFormat="1" applyFont="1" applyFill="1" applyAlignment="1">
      <alignment vertical="center" wrapText="1"/>
    </xf>
    <xf numFmtId="3" fontId="28" fillId="3" borderId="0" xfId="21" applyNumberFormat="1" applyFont="1" applyFill="1" applyBorder="1" applyAlignment="1">
      <alignment vertical="center" wrapText="1"/>
    </xf>
    <xf numFmtId="3" fontId="28" fillId="2" borderId="10" xfId="21" applyNumberFormat="1" applyFont="1" applyFill="1" applyBorder="1" applyAlignment="1">
      <alignment vertical="center" wrapText="1"/>
    </xf>
    <xf numFmtId="3" fontId="38" fillId="2" borderId="10" xfId="21" applyNumberFormat="1" applyFont="1" applyFill="1" applyBorder="1" applyAlignment="1">
      <alignment vertical="center" wrapText="1"/>
    </xf>
    <xf numFmtId="0" fontId="55" fillId="3" borderId="0" xfId="0" applyFont="1" applyFill="1" applyAlignment="1">
      <alignment vertical="center" wrapText="1"/>
    </xf>
    <xf numFmtId="0" fontId="15" fillId="0" borderId="9" xfId="0" applyFont="1" applyBorder="1" applyAlignment="1"/>
    <xf numFmtId="0" fontId="42" fillId="0" borderId="9" xfId="0" applyFont="1" applyBorder="1" applyAlignment="1"/>
    <xf numFmtId="3" fontId="10" fillId="0" borderId="0" xfId="0" applyNumberFormat="1" applyFont="1" applyBorder="1" applyAlignment="1">
      <alignment horizontal="right"/>
    </xf>
    <xf numFmtId="3" fontId="10" fillId="3" borderId="1" xfId="0" applyNumberFormat="1" applyFont="1" applyFill="1" applyBorder="1" applyAlignment="1">
      <alignment horizontal="right"/>
    </xf>
    <xf numFmtId="3" fontId="10" fillId="0" borderId="2" xfId="0" applyNumberFormat="1" applyFont="1" applyFill="1" applyBorder="1" applyAlignment="1">
      <alignment horizontal="right"/>
    </xf>
    <xf numFmtId="3" fontId="10" fillId="0" borderId="1" xfId="0" applyNumberFormat="1" applyFont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3" fontId="10" fillId="0" borderId="1" xfId="0" applyNumberFormat="1" applyFont="1" applyFill="1" applyBorder="1" applyAlignment="1">
      <alignment horizontal="right"/>
    </xf>
    <xf numFmtId="3" fontId="10" fillId="3" borderId="19" xfId="0" applyNumberFormat="1" applyFont="1" applyFill="1" applyBorder="1" applyAlignment="1">
      <alignment horizontal="right"/>
    </xf>
    <xf numFmtId="0" fontId="50" fillId="3" borderId="0" xfId="0" applyFont="1" applyFill="1" applyBorder="1" applyAlignment="1">
      <alignment vertical="center"/>
    </xf>
    <xf numFmtId="3" fontId="50" fillId="5" borderId="0" xfId="0" applyNumberFormat="1" applyFont="1" applyFill="1" applyAlignment="1">
      <alignment vertical="center" wrapText="1" readingOrder="2"/>
    </xf>
    <xf numFmtId="0" fontId="50" fillId="2" borderId="0" xfId="0" applyFont="1" applyFill="1" applyBorder="1" applyAlignment="1">
      <alignment vertical="center"/>
    </xf>
    <xf numFmtId="3" fontId="52" fillId="2" borderId="0" xfId="0" applyNumberFormat="1" applyFont="1" applyFill="1" applyAlignment="1">
      <alignment vertical="center" wrapText="1"/>
    </xf>
    <xf numFmtId="3" fontId="50" fillId="3" borderId="10" xfId="0" applyNumberFormat="1" applyFont="1" applyFill="1" applyBorder="1" applyAlignment="1">
      <alignment vertical="center" wrapText="1"/>
    </xf>
    <xf numFmtId="165" fontId="38" fillId="2" borderId="7" xfId="2" applyNumberFormat="1" applyFont="1" applyFill="1" applyBorder="1" applyAlignment="1">
      <alignment vertical="center" wrapText="1"/>
    </xf>
    <xf numFmtId="165" fontId="38" fillId="3" borderId="0" xfId="2" applyNumberFormat="1" applyFont="1" applyFill="1" applyBorder="1" applyAlignment="1">
      <alignment vertical="center" wrapText="1"/>
    </xf>
    <xf numFmtId="165" fontId="38" fillId="2" borderId="0" xfId="2" applyNumberFormat="1" applyFont="1" applyFill="1" applyBorder="1" applyAlignment="1">
      <alignment vertical="center" wrapText="1"/>
    </xf>
    <xf numFmtId="165" fontId="38" fillId="3" borderId="10" xfId="2" applyNumberFormat="1" applyFont="1" applyFill="1" applyBorder="1" applyAlignment="1">
      <alignment vertical="center" wrapText="1"/>
    </xf>
    <xf numFmtId="0" fontId="28" fillId="0" borderId="0" xfId="21" applyFont="1" applyAlignment="1"/>
    <xf numFmtId="0" fontId="36" fillId="0" borderId="8" xfId="0" applyFont="1" applyFill="1" applyBorder="1" applyAlignment="1">
      <alignment horizontal="center" vertical="center" wrapText="1"/>
    </xf>
    <xf numFmtId="0" fontId="36" fillId="0" borderId="6" xfId="0" applyFont="1" applyFill="1" applyBorder="1" applyAlignment="1">
      <alignment horizontal="center" vertical="center" wrapText="1"/>
    </xf>
    <xf numFmtId="0" fontId="36" fillId="3" borderId="8" xfId="0" applyFont="1" applyFill="1" applyBorder="1" applyAlignment="1">
      <alignment horizontal="right" vertical="center" wrapText="1"/>
    </xf>
    <xf numFmtId="0" fontId="36" fillId="3" borderId="13" xfId="0" applyFont="1" applyFill="1" applyBorder="1" applyAlignment="1">
      <alignment horizontal="right" vertical="center" wrapText="1"/>
    </xf>
    <xf numFmtId="0" fontId="36" fillId="3" borderId="6" xfId="0" applyFont="1" applyFill="1" applyBorder="1" applyAlignment="1">
      <alignment horizontal="right" vertical="center"/>
    </xf>
    <xf numFmtId="0" fontId="17" fillId="0" borderId="0" xfId="0" applyFont="1" applyAlignment="1">
      <alignment horizontal="right" vertical="center" wrapText="1"/>
    </xf>
    <xf numFmtId="0" fontId="17" fillId="0" borderId="0" xfId="0" applyFont="1" applyAlignment="1">
      <alignment horizontal="left" vertical="center" wrapText="1"/>
    </xf>
    <xf numFmtId="0" fontId="36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horizontal="center" vertical="center" wrapText="1"/>
    </xf>
    <xf numFmtId="0" fontId="38" fillId="0" borderId="0" xfId="0" applyFont="1" applyAlignment="1">
      <alignment horizontal="right" vertical="center" wrapText="1" readingOrder="2"/>
    </xf>
    <xf numFmtId="0" fontId="38" fillId="0" borderId="0" xfId="0" applyFont="1" applyAlignment="1">
      <alignment horizontal="left" vertical="center" wrapText="1"/>
    </xf>
    <xf numFmtId="0" fontId="38" fillId="0" borderId="0" xfId="0" applyFont="1" applyBorder="1" applyAlignment="1">
      <alignment horizontal="right" vertical="center" wrapText="1" readingOrder="2"/>
    </xf>
    <xf numFmtId="0" fontId="55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23" fillId="3" borderId="16" xfId="0" applyFont="1" applyFill="1" applyBorder="1" applyAlignment="1">
      <alignment vertical="center" wrapText="1"/>
    </xf>
    <xf numFmtId="0" fontId="23" fillId="3" borderId="13" xfId="0" applyFont="1" applyFill="1" applyBorder="1" applyAlignment="1">
      <alignment vertical="center" wrapText="1"/>
    </xf>
    <xf numFmtId="0" fontId="23" fillId="3" borderId="16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11" fillId="0" borderId="0" xfId="0" applyFont="1" applyAlignment="1">
      <alignment horizontal="center"/>
    </xf>
    <xf numFmtId="4" fontId="10" fillId="0" borderId="0" xfId="0" applyNumberFormat="1" applyFont="1" applyBorder="1" applyAlignment="1">
      <alignment horizontal="right" vertical="center" wrapText="1" readingOrder="2"/>
    </xf>
    <xf numFmtId="4" fontId="11" fillId="0" borderId="0" xfId="0" applyNumberFormat="1" applyFont="1" applyBorder="1" applyAlignment="1">
      <alignment horizontal="right" vertical="center" wrapText="1"/>
    </xf>
    <xf numFmtId="4" fontId="11" fillId="0" borderId="0" xfId="0" applyNumberFormat="1" applyFont="1" applyBorder="1"/>
    <xf numFmtId="0" fontId="20" fillId="0" borderId="0" xfId="0" applyFont="1" applyAlignment="1">
      <alignment horizontal="center" vertical="center" readingOrder="2"/>
    </xf>
    <xf numFmtId="0" fontId="11" fillId="0" borderId="0" xfId="0" applyFont="1" applyAlignment="1">
      <alignment horizontal="right" wrapText="1"/>
    </xf>
    <xf numFmtId="0" fontId="20" fillId="0" borderId="0" xfId="0" applyFont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readingOrder="2"/>
    </xf>
    <xf numFmtId="0" fontId="38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36" fillId="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62" fillId="0" borderId="0" xfId="0" applyFont="1" applyAlignment="1">
      <alignment horizontal="center" vertical="center" readingOrder="2"/>
    </xf>
    <xf numFmtId="0" fontId="38" fillId="3" borderId="0" xfId="2" applyFont="1" applyFill="1" applyAlignment="1">
      <alignment horizontal="center" vertical="center"/>
    </xf>
    <xf numFmtId="0" fontId="38" fillId="0" borderId="0" xfId="2" applyFont="1" applyFill="1" applyAlignment="1">
      <alignment horizontal="center" vertical="center" wrapText="1"/>
    </xf>
    <xf numFmtId="0" fontId="38" fillId="3" borderId="6" xfId="2" applyFont="1" applyFill="1" applyBorder="1" applyAlignment="1">
      <alignment vertical="center" wrapText="1"/>
    </xf>
    <xf numFmtId="0" fontId="38" fillId="0" borderId="0" xfId="0" applyFont="1" applyAlignment="1">
      <alignment horizontal="right" vertical="center" wrapText="1"/>
    </xf>
    <xf numFmtId="0" fontId="36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6" xfId="0" applyFont="1" applyFill="1" applyBorder="1" applyAlignment="1">
      <alignment vertical="center" wrapText="1"/>
    </xf>
    <xf numFmtId="0" fontId="11" fillId="0" borderId="0" xfId="0" applyFont="1" applyAlignment="1">
      <alignment horizontal="right" vertical="center" wrapText="1"/>
    </xf>
    <xf numFmtId="0" fontId="40" fillId="0" borderId="0" xfId="0" applyFont="1" applyBorder="1" applyAlignment="1">
      <alignment horizontal="right" vertical="center" wrapText="1"/>
    </xf>
    <xf numFmtId="0" fontId="46" fillId="0" borderId="0" xfId="0" applyFont="1" applyAlignment="1">
      <alignment horizontal="center" vertical="top"/>
    </xf>
    <xf numFmtId="0" fontId="38" fillId="0" borderId="8" xfId="0" applyFont="1" applyBorder="1" applyAlignment="1">
      <alignment horizontal="right" vertical="center" wrapText="1"/>
    </xf>
    <xf numFmtId="0" fontId="10" fillId="0" borderId="0" xfId="0" applyFont="1" applyFill="1" applyAlignment="1">
      <alignment horizontal="right" vertical="center" wrapText="1"/>
    </xf>
    <xf numFmtId="0" fontId="36" fillId="3" borderId="0" xfId="0" applyFont="1" applyFill="1" applyAlignment="1">
      <alignment horizontal="center"/>
    </xf>
    <xf numFmtId="0" fontId="36" fillId="0" borderId="8" xfId="0" applyFont="1" applyBorder="1" applyAlignment="1">
      <alignment horizontal="right" vertical="center" wrapText="1"/>
    </xf>
    <xf numFmtId="0" fontId="33" fillId="3" borderId="0" xfId="0" applyFont="1" applyFill="1" applyAlignment="1">
      <alignment horizontal="center" vertical="center"/>
    </xf>
    <xf numFmtId="0" fontId="33" fillId="3" borderId="6" xfId="0" applyFont="1" applyFill="1" applyBorder="1" applyAlignment="1">
      <alignment vertical="center" wrapText="1"/>
    </xf>
    <xf numFmtId="0" fontId="33" fillId="0" borderId="0" xfId="0" applyFont="1" applyFill="1" applyAlignment="1">
      <alignment horizontal="center" vertical="center" wrapText="1"/>
    </xf>
    <xf numFmtId="0" fontId="40" fillId="0" borderId="0" xfId="0" applyFont="1" applyAlignment="1">
      <alignment horizontal="right"/>
    </xf>
    <xf numFmtId="0" fontId="40" fillId="0" borderId="0" xfId="0" applyFont="1" applyAlignment="1">
      <alignment horizontal="right" vertical="center" wrapText="1"/>
    </xf>
    <xf numFmtId="0" fontId="40" fillId="0" borderId="8" xfId="0" applyFont="1" applyBorder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0" fontId="19" fillId="0" borderId="0" xfId="0" applyFont="1" applyAlignment="1">
      <alignment horizontal="right"/>
    </xf>
    <xf numFmtId="0" fontId="19" fillId="0" borderId="0" xfId="0" applyFont="1"/>
    <xf numFmtId="0" fontId="38" fillId="0" borderId="0" xfId="0" applyFont="1" applyBorder="1" applyAlignment="1">
      <alignment horizontal="right" vertical="center" wrapText="1"/>
    </xf>
    <xf numFmtId="0" fontId="34" fillId="0" borderId="0" xfId="0" applyFont="1" applyAlignment="1">
      <alignment horizontal="center" vertical="center" wrapText="1"/>
    </xf>
    <xf numFmtId="0" fontId="41" fillId="3" borderId="0" xfId="21" applyFont="1" applyFill="1" applyBorder="1" applyAlignment="1">
      <alignment horizontal="left" vertical="center"/>
    </xf>
    <xf numFmtId="0" fontId="42" fillId="3" borderId="0" xfId="21" applyFont="1" applyFill="1" applyBorder="1" applyAlignment="1">
      <alignment horizontal="center" vertical="center"/>
    </xf>
    <xf numFmtId="0" fontId="36" fillId="2" borderId="9" xfId="0" applyFont="1" applyFill="1" applyBorder="1" applyAlignment="1">
      <alignment horizontal="right" vertical="center" wrapText="1"/>
    </xf>
    <xf numFmtId="0" fontId="13" fillId="0" borderId="8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28" fillId="0" borderId="0" xfId="21" applyFont="1" applyAlignment="1">
      <alignment horizontal="center" vertical="center"/>
    </xf>
    <xf numFmtId="0" fontId="28" fillId="3" borderId="0" xfId="21" applyFont="1" applyFill="1" applyBorder="1" applyAlignment="1">
      <alignment horizontal="center" vertical="center"/>
    </xf>
    <xf numFmtId="0" fontId="38" fillId="2" borderId="9" xfId="21" applyFont="1" applyFill="1" applyBorder="1" applyAlignment="1">
      <alignment horizontal="left" vertical="center"/>
    </xf>
    <xf numFmtId="0" fontId="10" fillId="2" borderId="9" xfId="21" applyFont="1" applyFill="1" applyBorder="1" applyAlignment="1">
      <alignment horizontal="center" vertical="center" wrapText="1"/>
    </xf>
    <xf numFmtId="0" fontId="50" fillId="3" borderId="19" xfId="0" applyFont="1" applyFill="1" applyBorder="1" applyAlignment="1">
      <alignment horizontal="center" vertical="center" wrapText="1"/>
    </xf>
    <xf numFmtId="0" fontId="50" fillId="0" borderId="0" xfId="0" applyFont="1" applyAlignment="1">
      <alignment horizontal="center" vertical="center"/>
    </xf>
    <xf numFmtId="0" fontId="50" fillId="3" borderId="0" xfId="0" applyFont="1" applyFill="1" applyBorder="1" applyAlignment="1">
      <alignment horizontal="center" vertical="center"/>
    </xf>
    <xf numFmtId="0" fontId="50" fillId="2" borderId="13" xfId="0" applyFont="1" applyFill="1" applyBorder="1" applyAlignment="1">
      <alignment horizontal="center" vertical="center"/>
    </xf>
    <xf numFmtId="0" fontId="49" fillId="2" borderId="13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42" fillId="3" borderId="18" xfId="0" applyFont="1" applyFill="1" applyBorder="1" applyAlignment="1">
      <alignment horizontal="center" vertical="center"/>
    </xf>
    <xf numFmtId="0" fontId="34" fillId="0" borderId="0" xfId="0" applyFont="1" applyAlignment="1">
      <alignment horizontal="center"/>
    </xf>
    <xf numFmtId="0" fontId="11" fillId="0" borderId="0" xfId="0" applyFont="1" applyBorder="1" applyAlignment="1">
      <alignment horizontal="right" vertical="top" wrapText="1"/>
    </xf>
    <xf numFmtId="0" fontId="15" fillId="0" borderId="0" xfId="0" applyFont="1" applyBorder="1" applyAlignment="1">
      <alignment horizontal="right" vertical="top" wrapText="1"/>
    </xf>
    <xf numFmtId="0" fontId="13" fillId="0" borderId="0" xfId="0" applyFont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0" fontId="44" fillId="3" borderId="16" xfId="0" applyFont="1" applyFill="1" applyBorder="1" applyAlignment="1">
      <alignment horizontal="center" vertical="center"/>
    </xf>
    <xf numFmtId="0" fontId="44" fillId="3" borderId="9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50" fillId="0" borderId="9" xfId="0" applyFont="1" applyBorder="1" applyAlignment="1">
      <alignment horizontal="center" vertical="center"/>
    </xf>
    <xf numFmtId="0" fontId="53" fillId="3" borderId="16" xfId="0" applyFont="1" applyFill="1" applyBorder="1" applyAlignment="1">
      <alignment vertical="center"/>
    </xf>
    <xf numFmtId="0" fontId="53" fillId="3" borderId="9" xfId="0" applyFont="1" applyFill="1" applyBorder="1" applyAlignment="1">
      <alignment vertical="center"/>
    </xf>
    <xf numFmtId="0" fontId="53" fillId="3" borderId="16" xfId="0" applyFont="1" applyFill="1" applyBorder="1" applyAlignment="1">
      <alignment horizontal="center" vertical="center"/>
    </xf>
    <xf numFmtId="0" fontId="53" fillId="3" borderId="16" xfId="0" applyFont="1" applyFill="1" applyBorder="1" applyAlignment="1">
      <alignment horizontal="right" vertical="center"/>
    </xf>
    <xf numFmtId="0" fontId="53" fillId="3" borderId="9" xfId="0" applyFont="1" applyFill="1" applyBorder="1" applyAlignment="1">
      <alignment horizontal="right" vertical="center"/>
    </xf>
    <xf numFmtId="0" fontId="53" fillId="3" borderId="9" xfId="0" applyFont="1" applyFill="1" applyBorder="1" applyAlignment="1">
      <alignment horizontal="center" vertical="center"/>
    </xf>
    <xf numFmtId="0" fontId="56" fillId="3" borderId="0" xfId="35" applyFont="1" applyFill="1" applyAlignment="1">
      <alignment horizontal="center" vertical="top" wrapText="1"/>
    </xf>
    <xf numFmtId="0" fontId="56" fillId="2" borderId="16" xfId="35" applyFont="1" applyFill="1" applyBorder="1" applyAlignment="1">
      <alignment horizontal="center" vertical="center" wrapText="1"/>
    </xf>
    <xf numFmtId="0" fontId="56" fillId="2" borderId="13" xfId="35" applyFont="1" applyFill="1" applyBorder="1" applyAlignment="1">
      <alignment horizontal="center" vertical="center" wrapText="1"/>
    </xf>
    <xf numFmtId="0" fontId="56" fillId="3" borderId="8" xfId="35" applyFont="1" applyFill="1" applyBorder="1" applyAlignment="1">
      <alignment horizontal="center" vertical="center" wrapText="1" readingOrder="2"/>
    </xf>
    <xf numFmtId="0" fontId="56" fillId="3" borderId="9" xfId="35" applyFont="1" applyFill="1" applyBorder="1" applyAlignment="1">
      <alignment horizontal="center" vertical="center" wrapText="1" readingOrder="2"/>
    </xf>
    <xf numFmtId="0" fontId="56" fillId="0" borderId="0" xfId="35" applyFont="1" applyFill="1" applyBorder="1" applyAlignment="1">
      <alignment horizontal="right" vertical="center" wrapText="1"/>
    </xf>
    <xf numFmtId="0" fontId="56" fillId="0" borderId="6" xfId="35" applyFont="1" applyFill="1" applyBorder="1" applyAlignment="1">
      <alignment horizontal="center" vertical="center" wrapText="1"/>
    </xf>
    <xf numFmtId="0" fontId="56" fillId="2" borderId="0" xfId="35" applyFont="1" applyFill="1" applyBorder="1" applyAlignment="1">
      <alignment horizontal="center" vertical="center" wrapText="1"/>
    </xf>
    <xf numFmtId="0" fontId="56" fillId="2" borderId="0" xfId="35" applyFont="1" applyFill="1" applyBorder="1" applyAlignment="1">
      <alignment horizontal="right" vertical="center" wrapText="1"/>
    </xf>
    <xf numFmtId="0" fontId="56" fillId="2" borderId="13" xfId="35" applyFont="1" applyFill="1" applyBorder="1" applyAlignment="1">
      <alignment horizontal="right" vertical="center" wrapText="1"/>
    </xf>
    <xf numFmtId="0" fontId="55" fillId="3" borderId="0" xfId="0" applyFont="1" applyFill="1" applyAlignment="1">
      <alignment horizontal="center" vertical="center" wrapText="1"/>
    </xf>
    <xf numFmtId="0" fontId="34" fillId="3" borderId="8" xfId="0" applyFont="1" applyFill="1" applyBorder="1" applyAlignment="1">
      <alignment horizontal="center" vertical="center" wrapText="1"/>
    </xf>
    <xf numFmtId="0" fontId="34" fillId="3" borderId="9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 wrapText="1"/>
    </xf>
    <xf numFmtId="0" fontId="55" fillId="0" borderId="6" xfId="0" applyFont="1" applyFill="1" applyBorder="1" applyAlignment="1">
      <alignment vertical="center"/>
    </xf>
  </cellXfs>
  <cellStyles count="38">
    <cellStyle name="Comma 2" xfId="22"/>
    <cellStyle name="Normal" xfId="0" builtinId="0"/>
    <cellStyle name="Normal 2" xfId="1"/>
    <cellStyle name="Normal 2 2" xfId="2"/>
    <cellStyle name="Normal 2 2 2" xfId="3"/>
    <cellStyle name="Normal 2 2 2 2" xfId="4"/>
    <cellStyle name="Normal 2 2 2 2 2" xfId="23"/>
    <cellStyle name="Normal 2 2 2 3" xfId="5"/>
    <cellStyle name="Normal 2 2 2 3 2" xfId="24"/>
    <cellStyle name="Normal 2 2 3" xfId="6"/>
    <cellStyle name="Normal 2 2 3 2" xfId="25"/>
    <cellStyle name="Normal 2 2 4" xfId="7"/>
    <cellStyle name="Normal 2 2 4 2" xfId="26"/>
    <cellStyle name="Normal 2 2 5" xfId="8"/>
    <cellStyle name="Normal 2 2 5 2" xfId="27"/>
    <cellStyle name="Normal 2 2 6" xfId="9"/>
    <cellStyle name="Normal 2 3" xfId="10"/>
    <cellStyle name="Normal 2 3 2" xfId="11"/>
    <cellStyle name="Normal 2 3 3" xfId="12"/>
    <cellStyle name="Normal 2 3 4" xfId="28"/>
    <cellStyle name="Normal 2 4" xfId="13"/>
    <cellStyle name="Normal 2 5" xfId="14"/>
    <cellStyle name="Normal 2 6" xfId="15"/>
    <cellStyle name="Normal 2 6 2" xfId="29"/>
    <cellStyle name="Normal 3" xfId="21"/>
    <cellStyle name="Normal 3 2" xfId="37"/>
    <cellStyle name="Normal 4" xfId="20"/>
    <cellStyle name="Normal 4 2" xfId="16"/>
    <cellStyle name="Normal 4 2 2" xfId="30"/>
    <cellStyle name="Normal 4 3" xfId="17"/>
    <cellStyle name="Normal 4 3 2" xfId="31"/>
    <cellStyle name="Normal 4 4" xfId="36"/>
    <cellStyle name="Normal 5" xfId="35"/>
    <cellStyle name="Normal 5 2" xfId="18"/>
    <cellStyle name="Normal 5 2 2" xfId="32"/>
    <cellStyle name="Normal 5 3" xfId="19"/>
    <cellStyle name="Normal 5 3 2" xfId="33"/>
    <cellStyle name="Normal 6" xfId="3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50593422257351"/>
          <c:y val="0.12852386365563212"/>
          <c:w val="0.9492628659933291"/>
          <c:h val="0.63191686182552975"/>
        </c:manualLayout>
      </c:layout>
      <c:lineChart>
        <c:grouping val="stacked"/>
        <c:varyColors val="0"/>
        <c:ser>
          <c:idx val="0"/>
          <c:order val="0"/>
          <c:tx>
            <c:strRef>
              <c:f>'2'!$J$9</c:f>
              <c:strCache>
                <c:ptCount val="1"/>
                <c:pt idx="0">
                  <c:v>(الكلفة : الف دينار)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pPr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cat>
            <c:numRef>
              <c:f>'2'!$B$17:$B$27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'2'!$J$17:$J$27</c:f>
              <c:numCache>
                <c:formatCode>#,##0</c:formatCode>
                <c:ptCount val="11"/>
                <c:pt idx="0">
                  <c:v>1415276080</c:v>
                </c:pt>
                <c:pt idx="1">
                  <c:v>1292808839</c:v>
                </c:pt>
                <c:pt idx="2">
                  <c:v>1430522910</c:v>
                </c:pt>
                <c:pt idx="3">
                  <c:v>1782991128</c:v>
                </c:pt>
                <c:pt idx="4">
                  <c:v>2683825044</c:v>
                </c:pt>
                <c:pt idx="5">
                  <c:v>2174478040</c:v>
                </c:pt>
                <c:pt idx="6">
                  <c:v>1825719741</c:v>
                </c:pt>
                <c:pt idx="7">
                  <c:v>1788033926</c:v>
                </c:pt>
                <c:pt idx="8">
                  <c:v>1759367319</c:v>
                </c:pt>
                <c:pt idx="9">
                  <c:v>2021879215</c:v>
                </c:pt>
                <c:pt idx="10">
                  <c:v>1875418667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82080"/>
        <c:axId val="37616640"/>
      </c:lineChart>
      <c:catAx>
        <c:axId val="33582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37616640"/>
        <c:crosses val="autoZero"/>
        <c:auto val="1"/>
        <c:lblAlgn val="ctr"/>
        <c:lblOffset val="100"/>
        <c:noMultiLvlLbl val="0"/>
      </c:catAx>
      <c:valAx>
        <c:axId val="3761664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33582080"/>
        <c:crosses val="autoZero"/>
        <c:crossBetween val="between"/>
      </c:valAx>
    </c:plotArea>
    <c:plotVisOnly val="1"/>
    <c:dispBlanksAs val="zero"/>
    <c:showDLblsOverMax val="0"/>
  </c:chart>
  <c:spPr>
    <a:ln>
      <a:solidFill>
        <a:schemeClr val="tx1"/>
      </a:solidFill>
    </a:ln>
  </c:spPr>
  <c:txPr>
    <a:bodyPr/>
    <a:lstStyle/>
    <a:p>
      <a:pPr>
        <a:defRPr sz="18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>
      <c:oddFooter>&amp;C6</c:oddFooter>
    </c:headerFooter>
    <c:pageMargins b="0.75000000000001232" l="0.85" r="0.86" t="0.75000000000001232" header="0.73" footer="0.3000000000000003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002087372296475"/>
          <c:y val="1.247439651409811E-2"/>
          <c:w val="0.86729213167652375"/>
          <c:h val="0.91495561197968833"/>
        </c:manualLayout>
      </c:layout>
      <c:bar3DChart>
        <c:barDir val="col"/>
        <c:grouping val="clustered"/>
        <c:varyColors val="0"/>
        <c:ser>
          <c:idx val="0"/>
          <c:order val="0"/>
          <c:tx>
            <c:v>اضافة بناء</c:v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dPt>
            <c:idx val="0"/>
            <c:invertIfNegative val="1"/>
            <c:bubble3D val="0"/>
          </c:dPt>
          <c:dLbls>
            <c:txPr>
              <a:bodyPr/>
              <a:lstStyle/>
              <a:p>
                <a:pPr>
                  <a:defRPr sz="16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'3'!$A$8:$A$13</c:f>
              <c:strCache>
                <c:ptCount val="6"/>
                <c:pt idx="0">
                  <c:v>دور سكن</c:v>
                </c:pt>
                <c:pt idx="1">
                  <c:v>العمارات السكنية </c:v>
                </c:pt>
                <c:pt idx="2">
                  <c:v>العمارات التجارية</c:v>
                </c:pt>
                <c:pt idx="3">
                  <c:v>الابنية التجارية</c:v>
                </c:pt>
                <c:pt idx="4">
                  <c:v>الابنية الخدمية والدينية والصحية والثقافية</c:v>
                </c:pt>
                <c:pt idx="5">
                  <c:v>الابنية الصناعية</c:v>
                </c:pt>
              </c:strCache>
            </c:strRef>
          </c:cat>
          <c:val>
            <c:numRef>
              <c:f>'3'!$F$8:$F$13</c:f>
              <c:numCache>
                <c:formatCode>#,##0</c:formatCode>
                <c:ptCount val="6"/>
                <c:pt idx="0">
                  <c:v>3755</c:v>
                </c:pt>
                <c:pt idx="1">
                  <c:v>2</c:v>
                </c:pt>
                <c:pt idx="2">
                  <c:v>20</c:v>
                </c:pt>
                <c:pt idx="3">
                  <c:v>5</c:v>
                </c:pt>
                <c:pt idx="4">
                  <c:v>15</c:v>
                </c:pt>
                <c:pt idx="5">
                  <c:v>5</c:v>
                </c:pt>
              </c:numCache>
            </c:numRef>
          </c:val>
        </c:ser>
        <c:ser>
          <c:idx val="1"/>
          <c:order val="1"/>
          <c:tx>
            <c:v>بناء جديد</c:v>
          </c:tx>
          <c:spPr>
            <a:pattFill prst="dashVert">
              <a:fgClr>
                <a:schemeClr val="accent3">
                  <a:lumMod val="60000"/>
                  <a:lumOff val="40000"/>
                </a:schemeClr>
              </a:fgClr>
              <a:bgClr>
                <a:schemeClr val="accent3">
                  <a:lumMod val="75000"/>
                </a:schemeClr>
              </a:bgClr>
            </a:pattFill>
          </c:spPr>
          <c:invertIfNegative val="0"/>
          <c:dLbls>
            <c:txPr>
              <a:bodyPr/>
              <a:lstStyle/>
              <a:p>
                <a:pPr>
                  <a:defRPr sz="16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'3'!$A$8:$A$13</c:f>
              <c:strCache>
                <c:ptCount val="6"/>
                <c:pt idx="0">
                  <c:v>دور سكن</c:v>
                </c:pt>
                <c:pt idx="1">
                  <c:v>العمارات السكنية </c:v>
                </c:pt>
                <c:pt idx="2">
                  <c:v>العمارات التجارية</c:v>
                </c:pt>
                <c:pt idx="3">
                  <c:v>الابنية التجارية</c:v>
                </c:pt>
                <c:pt idx="4">
                  <c:v>الابنية الخدمية والدينية والصحية والثقافية</c:v>
                </c:pt>
                <c:pt idx="5">
                  <c:v>الابنية الصناعية</c:v>
                </c:pt>
              </c:strCache>
            </c:strRef>
          </c:cat>
          <c:val>
            <c:numRef>
              <c:f>'3'!$B$8:$B$13</c:f>
              <c:numCache>
                <c:formatCode>#,##0</c:formatCode>
                <c:ptCount val="6"/>
                <c:pt idx="0">
                  <c:v>16134</c:v>
                </c:pt>
                <c:pt idx="1">
                  <c:v>11</c:v>
                </c:pt>
                <c:pt idx="2">
                  <c:v>491</c:v>
                </c:pt>
                <c:pt idx="3">
                  <c:v>83</c:v>
                </c:pt>
                <c:pt idx="4">
                  <c:v>39</c:v>
                </c:pt>
                <c:pt idx="5">
                  <c:v>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311616"/>
        <c:axId val="81313152"/>
        <c:axId val="0"/>
      </c:bar3DChart>
      <c:catAx>
        <c:axId val="8131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effectLst>
            <a:glow rad="139700">
              <a:schemeClr val="accent3">
                <a:satMod val="175000"/>
                <a:alpha val="40000"/>
              </a:schemeClr>
            </a:glow>
          </a:effectLst>
        </c:spPr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81313152"/>
        <c:crosses val="autoZero"/>
        <c:auto val="1"/>
        <c:lblAlgn val="ctr"/>
        <c:lblOffset val="100"/>
        <c:noMultiLvlLbl val="0"/>
      </c:catAx>
      <c:valAx>
        <c:axId val="8131315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>
            <a:solidFill>
              <a:schemeClr val="accent1"/>
            </a:solidFill>
          </a:ln>
        </c:spPr>
        <c:txPr>
          <a:bodyPr rot="-60000000" vert="horz"/>
          <a:lstStyle/>
          <a:p>
            <a:pPr>
              <a:defRPr sz="1600" b="1"/>
            </a:pPr>
            <a:endParaRPr lang="en-US"/>
          </a:p>
        </c:txPr>
        <c:crossAx val="81311616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>
          <a:alpha val="93000"/>
        </a:schemeClr>
      </a:solidFill>
    </a:ln>
  </c:spPr>
  <c:printSettings>
    <c:headerFooter>
      <c:oddFooter>&amp;C8</c:oddFooter>
    </c:headerFooter>
    <c:pageMargins b="0.75" l="0.7" r="2.2000000000000002" t="0.75" header="0.3" footer="0.3"/>
    <c:pageSetup orientation="landscape" horizontalDpi="-3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02026115036647E-2"/>
          <c:y val="6.0987740272358565E-2"/>
          <c:w val="0.87676803227418698"/>
          <c:h val="0.806320075142076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'4'!$B$6:$C$6</c:f>
              <c:strCache>
                <c:ptCount val="1"/>
                <c:pt idx="0">
                  <c:v>بناء جديد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'4'!$A$8:$A$22</c:f>
              <c:strCache>
                <c:ptCount val="15"/>
                <c:pt idx="0">
                  <c:v>نينوى</c:v>
                </c:pt>
                <c:pt idx="1">
                  <c:v>كركوك</c:v>
                </c:pt>
                <c:pt idx="2">
                  <c:v>ديالى</c:v>
                </c:pt>
                <c:pt idx="3">
                  <c:v>الانبار</c:v>
                </c:pt>
                <c:pt idx="4">
                  <c:v>بغداد</c:v>
                </c:pt>
                <c:pt idx="5">
                  <c:v>بابل</c:v>
                </c:pt>
                <c:pt idx="6">
                  <c:v>كربلاء</c:v>
                </c:pt>
                <c:pt idx="7">
                  <c:v>واسط</c:v>
                </c:pt>
                <c:pt idx="8">
                  <c:v>صلاح الدين</c:v>
                </c:pt>
                <c:pt idx="9">
                  <c:v>النجف</c:v>
                </c:pt>
                <c:pt idx="10">
                  <c:v>الديوانية</c:v>
                </c:pt>
                <c:pt idx="11">
                  <c:v>المثنى </c:v>
                </c:pt>
                <c:pt idx="12">
                  <c:v>ذي قار</c:v>
                </c:pt>
                <c:pt idx="13">
                  <c:v>ميسان </c:v>
                </c:pt>
                <c:pt idx="14">
                  <c:v>البصرة</c:v>
                </c:pt>
              </c:strCache>
            </c:strRef>
          </c:cat>
          <c:val>
            <c:numRef>
              <c:f>'4'!$B$8:$B$22</c:f>
              <c:numCache>
                <c:formatCode>#,##0</c:formatCode>
                <c:ptCount val="15"/>
                <c:pt idx="0">
                  <c:v>90</c:v>
                </c:pt>
                <c:pt idx="1">
                  <c:v>769</c:v>
                </c:pt>
                <c:pt idx="2">
                  <c:v>1551</c:v>
                </c:pt>
                <c:pt idx="3">
                  <c:v>454</c:v>
                </c:pt>
                <c:pt idx="4">
                  <c:v>2795</c:v>
                </c:pt>
                <c:pt idx="5">
                  <c:v>1384</c:v>
                </c:pt>
                <c:pt idx="6">
                  <c:v>878</c:v>
                </c:pt>
                <c:pt idx="7">
                  <c:v>1088</c:v>
                </c:pt>
                <c:pt idx="8">
                  <c:v>366</c:v>
                </c:pt>
                <c:pt idx="9">
                  <c:v>880</c:v>
                </c:pt>
                <c:pt idx="10">
                  <c:v>711</c:v>
                </c:pt>
                <c:pt idx="11">
                  <c:v>704</c:v>
                </c:pt>
                <c:pt idx="12">
                  <c:v>1256</c:v>
                </c:pt>
                <c:pt idx="13">
                  <c:v>791</c:v>
                </c:pt>
                <c:pt idx="14">
                  <c:v>1233</c:v>
                </c:pt>
              </c:numCache>
            </c:numRef>
          </c:val>
        </c:ser>
        <c:ser>
          <c:idx val="1"/>
          <c:order val="1"/>
          <c:tx>
            <c:strRef>
              <c:f>'4'!$D$6:$E$6</c:f>
              <c:strCache>
                <c:ptCount val="1"/>
                <c:pt idx="0">
                  <c:v>اضافة بناء 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'4'!$A$8:$A$22</c:f>
              <c:strCache>
                <c:ptCount val="15"/>
                <c:pt idx="0">
                  <c:v>نينوى</c:v>
                </c:pt>
                <c:pt idx="1">
                  <c:v>كركوك</c:v>
                </c:pt>
                <c:pt idx="2">
                  <c:v>ديالى</c:v>
                </c:pt>
                <c:pt idx="3">
                  <c:v>الانبار</c:v>
                </c:pt>
                <c:pt idx="4">
                  <c:v>بغداد</c:v>
                </c:pt>
                <c:pt idx="5">
                  <c:v>بابل</c:v>
                </c:pt>
                <c:pt idx="6">
                  <c:v>كربلاء</c:v>
                </c:pt>
                <c:pt idx="7">
                  <c:v>واسط</c:v>
                </c:pt>
                <c:pt idx="8">
                  <c:v>صلاح الدين</c:v>
                </c:pt>
                <c:pt idx="9">
                  <c:v>النجف</c:v>
                </c:pt>
                <c:pt idx="10">
                  <c:v>الديوانية</c:v>
                </c:pt>
                <c:pt idx="11">
                  <c:v>المثنى </c:v>
                </c:pt>
                <c:pt idx="12">
                  <c:v>ذي قار</c:v>
                </c:pt>
                <c:pt idx="13">
                  <c:v>ميسان </c:v>
                </c:pt>
                <c:pt idx="14">
                  <c:v>البصرة</c:v>
                </c:pt>
              </c:strCache>
            </c:strRef>
          </c:cat>
          <c:val>
            <c:numRef>
              <c:f>'4'!$D$8:$D$22</c:f>
              <c:numCache>
                <c:formatCode>#,##0</c:formatCode>
                <c:ptCount val="15"/>
                <c:pt idx="0">
                  <c:v>26</c:v>
                </c:pt>
                <c:pt idx="1">
                  <c:v>228</c:v>
                </c:pt>
                <c:pt idx="2">
                  <c:v>276</c:v>
                </c:pt>
                <c:pt idx="3">
                  <c:v>38</c:v>
                </c:pt>
                <c:pt idx="4">
                  <c:v>438</c:v>
                </c:pt>
                <c:pt idx="5">
                  <c:v>265</c:v>
                </c:pt>
                <c:pt idx="6">
                  <c:v>307</c:v>
                </c:pt>
                <c:pt idx="7">
                  <c:v>270</c:v>
                </c:pt>
                <c:pt idx="8">
                  <c:v>287</c:v>
                </c:pt>
                <c:pt idx="9">
                  <c:v>299</c:v>
                </c:pt>
                <c:pt idx="10">
                  <c:v>53</c:v>
                </c:pt>
                <c:pt idx="11">
                  <c:v>53</c:v>
                </c:pt>
                <c:pt idx="12">
                  <c:v>458</c:v>
                </c:pt>
                <c:pt idx="13">
                  <c:v>193</c:v>
                </c:pt>
                <c:pt idx="14">
                  <c:v>597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432192"/>
        <c:axId val="83433728"/>
      </c:barChart>
      <c:catAx>
        <c:axId val="834321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83433728"/>
        <c:crosses val="autoZero"/>
        <c:auto val="1"/>
        <c:lblAlgn val="ctr"/>
        <c:lblOffset val="100"/>
        <c:noMultiLvlLbl val="0"/>
      </c:catAx>
      <c:valAx>
        <c:axId val="8343372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83432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031911671233704"/>
          <c:y val="0.26681128130049203"/>
          <c:w val="7.8815623637733256E-2"/>
          <c:h val="0.1006619317677499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b="1"/>
      </a:pPr>
      <a:endParaRPr lang="en-US"/>
    </a:p>
  </c:txPr>
  <c:printSettings>
    <c:headerFooter/>
    <c:pageMargins b="0.75" l="0.2" r="1.95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79830743631742"/>
          <c:y val="3.0864762652394958E-2"/>
          <c:w val="0.83826464187079108"/>
          <c:h val="0.92343943709164011"/>
        </c:manualLayout>
      </c:layout>
      <c:barChart>
        <c:barDir val="col"/>
        <c:grouping val="clustered"/>
        <c:varyColors val="0"/>
        <c:ser>
          <c:idx val="0"/>
          <c:order val="0"/>
          <c:tx>
            <c:v>بناء جديد</c:v>
          </c:tx>
          <c:spPr>
            <a:gradFill>
              <a:gsLst>
                <a:gs pos="0">
                  <a:schemeClr val="accent6">
                    <a:lumMod val="75000"/>
                  </a:schemeClr>
                </a:gs>
                <a:gs pos="56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'5'!$A$8:$A$19</c:f>
              <c:strCache>
                <c:ptCount val="12"/>
                <c:pt idx="0">
                  <c:v>كانون الثاني</c:v>
                </c:pt>
                <c:pt idx="1">
                  <c:v>شباط</c:v>
                </c:pt>
                <c:pt idx="2">
                  <c:v>اذار</c:v>
                </c:pt>
                <c:pt idx="3">
                  <c:v>نيسان</c:v>
                </c:pt>
                <c:pt idx="4">
                  <c:v>ايار</c:v>
                </c:pt>
                <c:pt idx="5">
                  <c:v>حزيران</c:v>
                </c:pt>
                <c:pt idx="6">
                  <c:v>تموز</c:v>
                </c:pt>
                <c:pt idx="7">
                  <c:v>اب</c:v>
                </c:pt>
                <c:pt idx="8">
                  <c:v>ايلول</c:v>
                </c:pt>
                <c:pt idx="9">
                  <c:v>تشرين الاول</c:v>
                </c:pt>
                <c:pt idx="10">
                  <c:v>تشرين الثاني</c:v>
                </c:pt>
                <c:pt idx="11">
                  <c:v>كانون الاول</c:v>
                </c:pt>
              </c:strCache>
            </c:strRef>
          </c:cat>
          <c:val>
            <c:numRef>
              <c:f>'5'!$B$8:$B$19</c:f>
              <c:numCache>
                <c:formatCode>#,##0</c:formatCode>
                <c:ptCount val="12"/>
                <c:pt idx="0">
                  <c:v>1392</c:v>
                </c:pt>
                <c:pt idx="1">
                  <c:v>1804</c:v>
                </c:pt>
                <c:pt idx="2">
                  <c:v>1543</c:v>
                </c:pt>
                <c:pt idx="3">
                  <c:v>1500</c:v>
                </c:pt>
                <c:pt idx="4">
                  <c:v>1096</c:v>
                </c:pt>
                <c:pt idx="5">
                  <c:v>780</c:v>
                </c:pt>
                <c:pt idx="6">
                  <c:v>1406</c:v>
                </c:pt>
                <c:pt idx="7">
                  <c:v>1234</c:v>
                </c:pt>
                <c:pt idx="8">
                  <c:v>1198</c:v>
                </c:pt>
                <c:pt idx="9">
                  <c:v>1128</c:v>
                </c:pt>
                <c:pt idx="10">
                  <c:v>968</c:v>
                </c:pt>
                <c:pt idx="11">
                  <c:v>901</c:v>
                </c:pt>
              </c:numCache>
            </c:numRef>
          </c:val>
        </c:ser>
        <c:ser>
          <c:idx val="1"/>
          <c:order val="1"/>
          <c:tx>
            <c:v>اضافة بناء</c:v>
          </c:tx>
          <c:spPr>
            <a:gradFill>
              <a:gsLst>
                <a:gs pos="0">
                  <a:schemeClr val="accent3">
                    <a:lumMod val="75000"/>
                  </a:schemeClr>
                </a:gs>
                <a:gs pos="56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invertIfNegative val="0"/>
          <c:dLbls>
            <c:txPr>
              <a:bodyPr/>
              <a:lstStyle/>
              <a:p>
                <a:pPr>
                  <a:defRPr sz="1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'5'!$A$8:$A$19</c:f>
              <c:strCache>
                <c:ptCount val="12"/>
                <c:pt idx="0">
                  <c:v>كانون الثاني</c:v>
                </c:pt>
                <c:pt idx="1">
                  <c:v>شباط</c:v>
                </c:pt>
                <c:pt idx="2">
                  <c:v>اذار</c:v>
                </c:pt>
                <c:pt idx="3">
                  <c:v>نيسان</c:v>
                </c:pt>
                <c:pt idx="4">
                  <c:v>ايار</c:v>
                </c:pt>
                <c:pt idx="5">
                  <c:v>حزيران</c:v>
                </c:pt>
                <c:pt idx="6">
                  <c:v>تموز</c:v>
                </c:pt>
                <c:pt idx="7">
                  <c:v>اب</c:v>
                </c:pt>
                <c:pt idx="8">
                  <c:v>ايلول</c:v>
                </c:pt>
                <c:pt idx="9">
                  <c:v>تشرين الاول</c:v>
                </c:pt>
                <c:pt idx="10">
                  <c:v>تشرين الثاني</c:v>
                </c:pt>
                <c:pt idx="11">
                  <c:v>كانون الاول</c:v>
                </c:pt>
              </c:strCache>
            </c:strRef>
          </c:cat>
          <c:val>
            <c:numRef>
              <c:f>'5'!$D$8:$D$19</c:f>
              <c:numCache>
                <c:formatCode>#,##0</c:formatCode>
                <c:ptCount val="12"/>
                <c:pt idx="0">
                  <c:v>292</c:v>
                </c:pt>
                <c:pt idx="1">
                  <c:v>468</c:v>
                </c:pt>
                <c:pt idx="2">
                  <c:v>391</c:v>
                </c:pt>
                <c:pt idx="3">
                  <c:v>417</c:v>
                </c:pt>
                <c:pt idx="4">
                  <c:v>276</c:v>
                </c:pt>
                <c:pt idx="5">
                  <c:v>172</c:v>
                </c:pt>
                <c:pt idx="6">
                  <c:v>389</c:v>
                </c:pt>
                <c:pt idx="7">
                  <c:v>303</c:v>
                </c:pt>
                <c:pt idx="8">
                  <c:v>317</c:v>
                </c:pt>
                <c:pt idx="9">
                  <c:v>278</c:v>
                </c:pt>
                <c:pt idx="10">
                  <c:v>256</c:v>
                </c:pt>
                <c:pt idx="11">
                  <c:v>229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503040"/>
        <c:axId val="94508544"/>
      </c:barChart>
      <c:catAx>
        <c:axId val="90503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n-US"/>
          </a:p>
        </c:txPr>
        <c:crossAx val="94508544"/>
        <c:crosses val="autoZero"/>
        <c:auto val="1"/>
        <c:lblAlgn val="ctr"/>
        <c:lblOffset val="100"/>
        <c:noMultiLvlLbl val="0"/>
      </c:catAx>
      <c:valAx>
        <c:axId val="9450854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05030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600"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1.7" t="0.7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495114</xdr:colOff>
      <xdr:row>4</xdr:row>
      <xdr:rowOff>111125</xdr:rowOff>
    </xdr:from>
    <xdr:to>
      <xdr:col>22</xdr:col>
      <xdr:colOff>39593</xdr:colOff>
      <xdr:row>58</xdr:row>
      <xdr:rowOff>31750</xdr:rowOff>
    </xdr:to>
    <xdr:graphicFrame macro="">
      <xdr:nvGraphicFramePr>
        <xdr:cNvPr id="2" name="مخطط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0.03542</cdr:x>
      <cdr:y>0.01117</cdr:y>
    </cdr:from>
    <cdr:to>
      <cdr:x>0.86458</cdr:x>
      <cdr:y>0.11732</cdr:y>
    </cdr:to>
    <cdr:sp macro="" textlink="">
      <cdr:nvSpPr>
        <cdr:cNvPr id="2" name="مربع نص 1"/>
        <cdr:cNvSpPr txBox="1"/>
      </cdr:nvSpPr>
      <cdr:spPr>
        <a:xfrm xmlns:a="http://schemas.openxmlformats.org/drawingml/2006/main">
          <a:off x="269875" y="63500"/>
          <a:ext cx="6318250" cy="60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0.0076</cdr:x>
      <cdr:y>0.00893</cdr:y>
    </cdr:from>
    <cdr:to>
      <cdr:x>0.16936</cdr:x>
      <cdr:y>0.05874</cdr:y>
    </cdr:to>
    <cdr:sp macro="" textlink="">
      <cdr:nvSpPr>
        <cdr:cNvPr id="3" name="مربع نص 2"/>
        <cdr:cNvSpPr txBox="1"/>
      </cdr:nvSpPr>
      <cdr:spPr>
        <a:xfrm xmlns:a="http://schemas.openxmlformats.org/drawingml/2006/main">
          <a:off x="98425" y="82549"/>
          <a:ext cx="2095500" cy="460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0.04314</cdr:x>
      <cdr:y>0.01924</cdr:y>
    </cdr:from>
    <cdr:to>
      <cdr:x>0.18529</cdr:x>
      <cdr:y>0.05703</cdr:y>
    </cdr:to>
    <cdr:sp macro="" textlink="">
      <cdr:nvSpPr>
        <cdr:cNvPr id="4" name="مربع نص 3"/>
        <cdr:cNvSpPr txBox="1"/>
      </cdr:nvSpPr>
      <cdr:spPr>
        <a:xfrm xmlns:a="http://schemas.openxmlformats.org/drawingml/2006/main">
          <a:off x="558800" y="177800"/>
          <a:ext cx="1841500" cy="349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0.01065</cdr:y>
    </cdr:from>
    <cdr:to>
      <cdr:x>0.15466</cdr:x>
      <cdr:y>0.06218</cdr:y>
    </cdr:to>
    <cdr:sp macro="" textlink="">
      <cdr:nvSpPr>
        <cdr:cNvPr id="5" name="مربع نص 4"/>
        <cdr:cNvSpPr txBox="1"/>
      </cdr:nvSpPr>
      <cdr:spPr>
        <a:xfrm xmlns:a="http://schemas.openxmlformats.org/drawingml/2006/main">
          <a:off x="0" y="98425"/>
          <a:ext cx="200342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ar-IQ" sz="1600" b="1">
              <a:latin typeface="Arial" pitchFamily="34" charset="0"/>
              <a:cs typeface="Arial" pitchFamily="34" charset="0"/>
            </a:rPr>
            <a:t>الكلفة</a:t>
          </a:r>
          <a:r>
            <a:rPr lang="ar-IQ" sz="1200" b="1" baseline="0">
              <a:latin typeface="Arial" pitchFamily="34" charset="0"/>
              <a:cs typeface="Arial" pitchFamily="34" charset="0"/>
            </a:rPr>
            <a:t> ( </a:t>
          </a:r>
          <a:r>
            <a:rPr lang="ar-IQ" sz="1800" b="1" baseline="0">
              <a:latin typeface="Arial" pitchFamily="34" charset="0"/>
              <a:cs typeface="Arial" pitchFamily="34" charset="0"/>
            </a:rPr>
            <a:t>ا</a:t>
          </a:r>
          <a:r>
            <a:rPr lang="ar-IQ" sz="1600" b="1" baseline="0">
              <a:latin typeface="Arial" pitchFamily="34" charset="0"/>
              <a:cs typeface="Arial" pitchFamily="34" charset="0"/>
            </a:rPr>
            <a:t>لف</a:t>
          </a:r>
          <a:r>
            <a:rPr lang="ar-IQ" sz="1200" b="1" baseline="0">
              <a:latin typeface="Arial" pitchFamily="34" charset="0"/>
              <a:cs typeface="Arial" pitchFamily="34" charset="0"/>
            </a:rPr>
            <a:t> </a:t>
          </a:r>
          <a:r>
            <a:rPr lang="ar-IQ" sz="1600" b="1" baseline="0">
              <a:latin typeface="Arial" pitchFamily="34" charset="0"/>
              <a:cs typeface="Arial" pitchFamily="34" charset="0"/>
            </a:rPr>
            <a:t>دينار </a:t>
          </a:r>
          <a:r>
            <a:rPr lang="ar-IQ" sz="1600" b="1" baseline="0"/>
            <a:t>)</a:t>
          </a:r>
          <a:endParaRPr lang="en-US" sz="1600" b="1"/>
        </a:p>
      </cdr:txBody>
    </cdr:sp>
  </cdr:relSizeAnchor>
  <cdr:relSizeAnchor xmlns:cdr="http://schemas.openxmlformats.org/drawingml/2006/chartDrawing">
    <cdr:from>
      <cdr:x>0.05708</cdr:x>
      <cdr:y>0.90323</cdr:y>
    </cdr:from>
    <cdr:to>
      <cdr:x>0.49558</cdr:x>
      <cdr:y>0.95073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37155" y="6419548"/>
          <a:ext cx="5663130" cy="3375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ar-IQ" sz="1600" b="1"/>
            <a:t>السنوات</a:t>
          </a:r>
          <a:r>
            <a:rPr lang="ar-IQ" sz="1400" b="1" baseline="0"/>
            <a:t> </a:t>
          </a:r>
          <a:endParaRPr lang="en-US" sz="14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8</xdr:row>
      <xdr:rowOff>95251</xdr:rowOff>
    </xdr:from>
    <xdr:to>
      <xdr:col>23</xdr:col>
      <xdr:colOff>508000</xdr:colOff>
      <xdr:row>63</xdr:row>
      <xdr:rowOff>31750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142875</xdr:colOff>
      <xdr:row>9</xdr:row>
      <xdr:rowOff>31749</xdr:rowOff>
    </xdr:from>
    <xdr:to>
      <xdr:col>23</xdr:col>
      <xdr:colOff>285750</xdr:colOff>
      <xdr:row>10</xdr:row>
      <xdr:rowOff>111124</xdr:rowOff>
    </xdr:to>
    <xdr:sp macro="" textlink="">
      <xdr:nvSpPr>
        <xdr:cNvPr id="3" name="TextBox 2"/>
        <xdr:cNvSpPr txBox="1"/>
      </xdr:nvSpPr>
      <xdr:spPr>
        <a:xfrm>
          <a:off x="9869487500" y="1920874"/>
          <a:ext cx="134937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 rtl="1"/>
          <a:r>
            <a:rPr lang="ar-IQ" sz="2000" b="1"/>
            <a:t>العدد</a:t>
          </a:r>
          <a:endParaRPr lang="en-US" sz="2000" b="1"/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0.69042</cdr:x>
      <cdr:y>0.1032</cdr:y>
    </cdr:from>
    <cdr:to>
      <cdr:x>0.95643</cdr:x>
      <cdr:y>0.3832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342179" y="409576"/>
          <a:ext cx="1672980" cy="1111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0.70207</cdr:x>
      <cdr:y>0.1432</cdr:y>
    </cdr:from>
    <cdr:to>
      <cdr:x>0.93507</cdr:x>
      <cdr:y>0.4232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565472" y="1281792"/>
          <a:ext cx="2510797" cy="2506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0.64576</cdr:x>
      <cdr:y>0.10219</cdr:y>
    </cdr:from>
    <cdr:to>
      <cdr:x>0.97476</cdr:x>
      <cdr:y>0.15876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9328810" y="888999"/>
          <a:ext cx="4752816" cy="492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r"/>
          <a:r>
            <a:rPr lang="ar-IQ" sz="1600" b="1"/>
            <a:t>دور سكن جديد</a:t>
          </a:r>
          <a:endParaRPr lang="en-US" sz="1600" b="1"/>
        </a:p>
      </cdr:txBody>
    </cdr:sp>
  </cdr:relSizeAnchor>
  <cdr:relSizeAnchor xmlns:cdr="http://schemas.openxmlformats.org/drawingml/2006/chartDrawing">
    <cdr:from>
      <cdr:x>0.81365</cdr:x>
      <cdr:y>0.15876</cdr:y>
    </cdr:from>
    <cdr:to>
      <cdr:x>1</cdr:x>
      <cdr:y>0.23175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1754190" y="1381124"/>
          <a:ext cx="2692059" cy="635000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endParaRPr lang="ar-IQ" sz="1600" b="1"/>
        </a:p>
        <a:p xmlns:a="http://schemas.openxmlformats.org/drawingml/2006/main">
          <a:pPr algn="r" rtl="1"/>
          <a:r>
            <a:rPr lang="ar-IQ" sz="1400" b="1"/>
            <a:t>دور سكن اضافة وتحوير</a:t>
          </a:r>
          <a:endParaRPr lang="en-US" sz="1400" b="1"/>
        </a:p>
      </cdr:txBody>
    </cdr:sp>
  </cdr:relSizeAnchor>
  <cdr:relSizeAnchor xmlns:cdr="http://schemas.openxmlformats.org/drawingml/2006/chartDrawing">
    <cdr:from>
      <cdr:x>0.8136</cdr:x>
      <cdr:y>0.09959</cdr:y>
    </cdr:from>
    <cdr:to>
      <cdr:x>0.85632</cdr:x>
      <cdr:y>0.15176</cdr:y>
    </cdr:to>
    <cdr:sp macro="" textlink="">
      <cdr:nvSpPr>
        <cdr:cNvPr id="11" name="Rectangle 10"/>
        <cdr:cNvSpPr/>
      </cdr:nvSpPr>
      <cdr:spPr>
        <a:xfrm xmlns:a="http://schemas.openxmlformats.org/drawingml/2006/main" flipV="1">
          <a:off x="8767285" y="891441"/>
          <a:ext cx="460348" cy="466959"/>
        </a:xfrm>
        <a:prstGeom xmlns:a="http://schemas.openxmlformats.org/drawingml/2006/main" prst="rect">
          <a:avLst/>
        </a:prstGeom>
        <a:pattFill xmlns:a="http://schemas.openxmlformats.org/drawingml/2006/main" prst="dashVert">
          <a:fgClr>
            <a:schemeClr val="accent3">
              <a:lumMod val="60000"/>
              <a:lumOff val="40000"/>
            </a:schemeClr>
          </a:fgClr>
          <a:bgClr>
            <a:schemeClr val="accent3">
              <a:lumMod val="75000"/>
            </a:schemeClr>
          </a:bgClr>
        </a:pattFill>
      </cdr:spPr>
      <cdr:style>
        <a:lnRef xmlns:a="http://schemas.openxmlformats.org/drawingml/2006/main" idx="2">
          <a:schemeClr val="accent2">
            <a:shade val="50000"/>
          </a:schemeClr>
        </a:lnRef>
        <a:fillRef xmlns:a="http://schemas.openxmlformats.org/drawingml/2006/main" idx="1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0.81312</cdr:x>
      <cdr:y>0.18066</cdr:y>
    </cdr:from>
    <cdr:to>
      <cdr:x>0.85778</cdr:x>
      <cdr:y>0.22993</cdr:y>
    </cdr:to>
    <cdr:sp macro="" textlink="">
      <cdr:nvSpPr>
        <cdr:cNvPr id="12" name="Rectangle 11"/>
        <cdr:cNvSpPr/>
      </cdr:nvSpPr>
      <cdr:spPr>
        <a:xfrm xmlns:a="http://schemas.openxmlformats.org/drawingml/2006/main">
          <a:off x="11746534" y="1571624"/>
          <a:ext cx="645169" cy="428625"/>
        </a:xfrm>
        <a:prstGeom xmlns:a="http://schemas.openxmlformats.org/drawingml/2006/main" prst="rect">
          <a:avLst/>
        </a:prstGeom>
        <a:pattFill xmlns:a="http://schemas.openxmlformats.org/drawingml/2006/main" prst="wdUpDiag">
          <a:fgClr>
            <a:schemeClr val="accent1"/>
          </a:fgClr>
          <a:bgClr>
            <a:schemeClr val="bg1"/>
          </a:bgClr>
        </a:patt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0.93431</cdr:x>
      <cdr:y>0.91058</cdr:y>
    </cdr:from>
    <cdr:to>
      <cdr:x>1</cdr:x>
      <cdr:y>0.97993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096875" y="7921625"/>
          <a:ext cx="920749" cy="60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r"/>
          <a:r>
            <a:rPr lang="ar-IQ" sz="1600" b="1"/>
            <a:t>الابنية</a:t>
          </a:r>
          <a:endParaRPr lang="en-US" sz="1600" b="1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625929</xdr:colOff>
      <xdr:row>3</xdr:row>
      <xdr:rowOff>91167</xdr:rowOff>
    </xdr:from>
    <xdr:to>
      <xdr:col>14</xdr:col>
      <xdr:colOff>29936</xdr:colOff>
      <xdr:row>27</xdr:row>
      <xdr:rowOff>148318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152401</xdr:colOff>
      <xdr:row>0</xdr:row>
      <xdr:rowOff>116160</xdr:rowOff>
    </xdr:from>
    <xdr:to>
      <xdr:col>9</xdr:col>
      <xdr:colOff>762001</xdr:colOff>
      <xdr:row>1</xdr:row>
      <xdr:rowOff>161926</xdr:rowOff>
    </xdr:to>
    <xdr:sp macro="" textlink="">
      <xdr:nvSpPr>
        <xdr:cNvPr id="5" name="مربع نص 4"/>
        <xdr:cNvSpPr txBox="1"/>
      </xdr:nvSpPr>
      <xdr:spPr>
        <a:xfrm>
          <a:off x="149407755" y="116160"/>
          <a:ext cx="6963472" cy="9982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n-US"/>
        </a:p>
      </xdr:txBody>
    </xdr:sp>
    <xdr:clientData/>
  </xdr:twoCellAnchor>
  <xdr:twoCellAnchor>
    <xdr:from>
      <xdr:col>0</xdr:col>
      <xdr:colOff>295275</xdr:colOff>
      <xdr:row>5</xdr:row>
      <xdr:rowOff>180975</xdr:rowOff>
    </xdr:from>
    <xdr:to>
      <xdr:col>22</xdr:col>
      <xdr:colOff>396875</xdr:colOff>
      <xdr:row>63</xdr:row>
      <xdr:rowOff>152400</xdr:rowOff>
    </xdr:to>
    <xdr:graphicFrame macro="">
      <xdr:nvGraphicFramePr>
        <xdr:cNvPr id="212524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0.94488</cdr:x>
      <cdr:y>0.46651</cdr:y>
    </cdr:from>
    <cdr:to>
      <cdr:x>1</cdr:x>
      <cdr:y>0.50115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63414" y="2346403"/>
          <a:ext cx="487866" cy="1742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0.89898</cdr:x>
      <cdr:y>0.15385</cdr:y>
    </cdr:from>
    <cdr:to>
      <cdr:x>0.95051</cdr:x>
      <cdr:y>0.2808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0398125" y="800100"/>
          <a:ext cx="595973" cy="6602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ar-IQ" sz="1400" b="1"/>
            <a:t>بناء جديد</a:t>
          </a:r>
          <a:r>
            <a:rPr lang="ar-IQ" sz="1100" b="1"/>
            <a:t> </a:t>
          </a:r>
          <a:endParaRPr lang="en-US" sz="1100" b="1"/>
        </a:p>
      </cdr:txBody>
    </cdr:sp>
  </cdr:relSizeAnchor>
  <cdr:relSizeAnchor xmlns:cdr="http://schemas.openxmlformats.org/drawingml/2006/chartDrawing">
    <cdr:from>
      <cdr:x>0.87232</cdr:x>
      <cdr:y>0.15595</cdr:y>
    </cdr:from>
    <cdr:to>
      <cdr:x>0.89687</cdr:x>
      <cdr:y>0.1933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10089734" y="811020"/>
          <a:ext cx="283959" cy="194245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98000">
              <a:schemeClr val="accent3">
                <a:lumMod val="64000"/>
              </a:schemeClr>
            </a:gs>
            <a:gs pos="36000">
              <a:srgbClr val="CD3C39"/>
            </a:gs>
            <a:gs pos="37000">
              <a:schemeClr val="accent1">
                <a:lumMod val="60000"/>
                <a:lumOff val="40000"/>
              </a:schemeClr>
            </a:gs>
            <a:gs pos="38000">
              <a:schemeClr val="accent1">
                <a:lumMod val="40000"/>
                <a:lumOff val="60000"/>
              </a:schemeClr>
            </a:gs>
            <a:gs pos="35000">
              <a:schemeClr val="accent1">
                <a:lumMod val="60000"/>
                <a:lumOff val="40000"/>
              </a:schemeClr>
            </a:gs>
          </a:gsLst>
        </a:gradFill>
      </cdr:spPr>
      <cdr:style>
        <a:lnRef xmlns:a="http://schemas.openxmlformats.org/drawingml/2006/main" idx="0">
          <a:schemeClr val="accent2"/>
        </a:lnRef>
        <a:fillRef xmlns:a="http://schemas.openxmlformats.org/drawingml/2006/main" idx="3">
          <a:schemeClr val="accent2"/>
        </a:fillRef>
        <a:effectRef xmlns:a="http://schemas.openxmlformats.org/drawingml/2006/main" idx="3">
          <a:schemeClr val="accent2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0.90118</cdr:x>
      <cdr:y>0.21978</cdr:y>
    </cdr:from>
    <cdr:to>
      <cdr:x>0.96768</cdr:x>
      <cdr:y>0.36414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0423525" y="1143000"/>
          <a:ext cx="769170" cy="7507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ar-IQ" sz="1400" b="1"/>
            <a:t>اضافة</a:t>
          </a:r>
          <a:r>
            <a:rPr lang="ar-IQ" sz="1400" b="1" baseline="0"/>
            <a:t> بناء </a:t>
          </a:r>
          <a:endParaRPr lang="en-US" sz="1400" b="1"/>
        </a:p>
      </cdr:txBody>
    </cdr:sp>
  </cdr:relSizeAnchor>
  <cdr:relSizeAnchor xmlns:cdr="http://schemas.openxmlformats.org/drawingml/2006/chartDrawing">
    <cdr:from>
      <cdr:x>0.87172</cdr:x>
      <cdr:y>0.22474</cdr:y>
    </cdr:from>
    <cdr:to>
      <cdr:x>0.89522</cdr:x>
      <cdr:y>0.2621</cdr:y>
    </cdr:to>
    <cdr:sp macro="" textlink="">
      <cdr:nvSpPr>
        <cdr:cNvPr id="7" name="Rectangle 6"/>
        <cdr:cNvSpPr/>
      </cdr:nvSpPr>
      <cdr:spPr>
        <a:xfrm xmlns:a="http://schemas.openxmlformats.org/drawingml/2006/main">
          <a:off x="10082818" y="1168794"/>
          <a:ext cx="271813" cy="194296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64000">
              <a:schemeClr val="accent6">
                <a:lumMod val="75000"/>
              </a:schemeClr>
            </a:gs>
            <a:gs pos="43000">
              <a:schemeClr val="accent1">
                <a:lumMod val="60000"/>
                <a:lumOff val="40000"/>
              </a:schemeClr>
            </a:gs>
            <a:gs pos="65000">
              <a:schemeClr val="accent6">
                <a:lumMod val="75000"/>
              </a:schemeClr>
            </a:gs>
            <a:gs pos="65000">
              <a:schemeClr val="accent1">
                <a:shade val="93000"/>
                <a:satMod val="130000"/>
              </a:schemeClr>
            </a:gs>
            <a:gs pos="74000">
              <a:schemeClr val="accent6">
                <a:lumMod val="75000"/>
              </a:schemeClr>
            </a:gs>
          </a:gsLst>
        </a:gradFill>
      </cdr:spPr>
      <cdr:style>
        <a:lnRef xmlns:a="http://schemas.openxmlformats.org/drawingml/2006/main" idx="0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3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0.60101</cdr:x>
      <cdr:y>0.08268</cdr:y>
    </cdr:from>
    <cdr:to>
      <cdr:x>0.68053</cdr:x>
      <cdr:y>0.23764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6911433" y="48786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0.94488</cdr:x>
      <cdr:y>0.46651</cdr:y>
    </cdr:from>
    <cdr:to>
      <cdr:x>1</cdr:x>
      <cdr:y>0.50115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8363414" y="2346403"/>
          <a:ext cx="487866" cy="1742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0.88441</cdr:x>
      <cdr:y>0.0546</cdr:y>
    </cdr:from>
    <cdr:to>
      <cdr:x>1</cdr:x>
      <cdr:y>0.28081</cdr:y>
    </cdr:to>
    <cdr:sp macro="" textlink="">
      <cdr:nvSpPr>
        <cdr:cNvPr id="10" name="TextBox 3"/>
        <cdr:cNvSpPr txBox="1"/>
      </cdr:nvSpPr>
      <cdr:spPr>
        <a:xfrm xmlns:a="http://schemas.openxmlformats.org/drawingml/2006/main">
          <a:off x="7759390" y="22070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0.88441</cdr:x>
      <cdr:y>0.13793</cdr:y>
    </cdr:from>
    <cdr:to>
      <cdr:x>1</cdr:x>
      <cdr:y>0.36414</cdr:y>
    </cdr:to>
    <cdr:sp macro="" textlink="">
      <cdr:nvSpPr>
        <cdr:cNvPr id="12" name="TextBox 5"/>
        <cdr:cNvSpPr txBox="1"/>
      </cdr:nvSpPr>
      <cdr:spPr>
        <a:xfrm xmlns:a="http://schemas.openxmlformats.org/drawingml/2006/main">
          <a:off x="7480609" y="55756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0.24949</cdr:x>
      <cdr:y>0.02559</cdr:y>
    </cdr:from>
    <cdr:to>
      <cdr:x>0.82121</cdr:x>
      <cdr:y>0.23228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2869114" y="151006"/>
          <a:ext cx="6574575" cy="12196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1"/>
          <a:endParaRPr lang="en-US" sz="1400" b="1">
            <a:effectLst/>
          </a:endParaRPr>
        </a:p>
      </cdr:txBody>
    </cdr:sp>
  </cdr:relSizeAnchor>
  <cdr:relSizeAnchor xmlns:cdr="http://schemas.openxmlformats.org/drawingml/2006/chartDrawing">
    <cdr:from>
      <cdr:x>0.96364</cdr:x>
      <cdr:y>0.959</cdr:y>
    </cdr:from>
    <cdr:to>
      <cdr:x>0.99821</cdr:x>
      <cdr:y>0.994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5398750" y="9134474"/>
          <a:ext cx="552450" cy="3333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0.96126</cdr:x>
      <cdr:y>0.943</cdr:y>
    </cdr:from>
    <cdr:to>
      <cdr:x>1</cdr:x>
      <cdr:y>1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15360650" y="8982075"/>
          <a:ext cx="619125" cy="542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r"/>
          <a:r>
            <a:rPr lang="ar-IQ" sz="1400" b="1"/>
            <a:t>الاشهر</a:t>
          </a:r>
          <a:endParaRPr lang="en-US" sz="1400" b="1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rightToLeft="1" tabSelected="1" topLeftCell="B26" zoomScale="75" zoomScaleNormal="75" zoomScaleSheetLayoutView="78" workbookViewId="0">
      <selection activeCell="C52" sqref="C52"/>
    </sheetView>
  </sheetViews>
  <sheetFormatPr defaultRowHeight="12.75" x14ac:dyDescent="0.2"/>
  <cols>
    <col min="1" max="1" width="3.28515625" style="1" hidden="1" customWidth="1"/>
    <col min="2" max="2" width="13" style="3" customWidth="1"/>
    <col min="3" max="3" width="17.28515625" style="3" customWidth="1"/>
    <col min="4" max="4" width="21.85546875" style="3" customWidth="1"/>
    <col min="5" max="5" width="0.140625" style="3" customWidth="1"/>
    <col min="6" max="6" width="16.140625" style="3" customWidth="1"/>
    <col min="7" max="7" width="18" style="3" customWidth="1"/>
    <col min="8" max="8" width="22.140625" style="3" hidden="1" customWidth="1"/>
    <col min="9" max="9" width="19" style="3" customWidth="1"/>
    <col min="10" max="10" width="37.42578125" style="3" customWidth="1"/>
    <col min="11" max="11" width="0.28515625" style="1" customWidth="1"/>
    <col min="12" max="12" width="9.140625" style="1"/>
    <col min="13" max="13" width="9.28515625" style="1" bestFit="1" customWidth="1"/>
    <col min="14" max="16384" width="9.140625" style="1"/>
  </cols>
  <sheetData>
    <row r="1" spans="1:17" x14ac:dyDescent="0.2">
      <c r="B1" s="139"/>
      <c r="C1" s="139"/>
      <c r="D1" s="139"/>
      <c r="E1" s="139"/>
      <c r="F1" s="139"/>
      <c r="G1" s="139"/>
      <c r="H1" s="139"/>
      <c r="I1" s="139"/>
      <c r="J1" s="139"/>
    </row>
    <row r="2" spans="1:17" x14ac:dyDescent="0.2">
      <c r="B2" s="139"/>
      <c r="C2" s="139"/>
      <c r="D2" s="139"/>
      <c r="E2" s="139"/>
      <c r="F2" s="139"/>
      <c r="G2" s="139"/>
      <c r="H2" s="139"/>
      <c r="I2" s="139"/>
      <c r="J2" s="139"/>
    </row>
    <row r="3" spans="1:17" x14ac:dyDescent="0.2">
      <c r="B3" s="139"/>
      <c r="C3" s="139"/>
      <c r="D3" s="139"/>
      <c r="E3" s="139"/>
      <c r="F3" s="139"/>
      <c r="G3" s="139"/>
      <c r="H3" s="139"/>
      <c r="I3" s="139"/>
      <c r="J3" s="139"/>
    </row>
    <row r="4" spans="1:17" x14ac:dyDescent="0.2">
      <c r="B4" s="139"/>
      <c r="C4" s="139"/>
      <c r="D4" s="139"/>
      <c r="E4" s="139"/>
      <c r="F4" s="139"/>
      <c r="G4" s="139"/>
      <c r="H4" s="139"/>
      <c r="I4" s="139"/>
      <c r="J4" s="139"/>
    </row>
    <row r="5" spans="1:17" x14ac:dyDescent="0.2">
      <c r="B5" s="139"/>
      <c r="C5" s="139"/>
      <c r="D5" s="139"/>
      <c r="E5" s="139"/>
      <c r="F5" s="139"/>
      <c r="G5" s="139"/>
      <c r="H5" s="139"/>
      <c r="I5" s="139"/>
      <c r="J5" s="139"/>
    </row>
    <row r="6" spans="1:17" ht="16.5" customHeight="1" x14ac:dyDescent="0.2">
      <c r="A6" s="413"/>
      <c r="B6" s="413"/>
      <c r="C6" s="413"/>
      <c r="D6" s="413"/>
      <c r="E6" s="44"/>
      <c r="F6" s="414"/>
      <c r="G6" s="414"/>
      <c r="H6" s="414"/>
      <c r="I6" s="414"/>
      <c r="J6" s="414"/>
      <c r="K6" s="414"/>
    </row>
    <row r="7" spans="1:17" ht="23.25" customHeight="1" x14ac:dyDescent="0.2">
      <c r="A7" s="250"/>
      <c r="B7" s="172"/>
      <c r="C7" s="172"/>
      <c r="D7" s="172"/>
      <c r="E7" s="172"/>
      <c r="F7" s="228" t="s">
        <v>102</v>
      </c>
      <c r="G7" s="108" t="s">
        <v>103</v>
      </c>
      <c r="H7" s="172"/>
      <c r="I7" s="172"/>
      <c r="J7" s="172"/>
      <c r="K7" s="166"/>
    </row>
    <row r="8" spans="1:17" ht="23.25" customHeight="1" x14ac:dyDescent="0.2">
      <c r="A8" s="415" t="s">
        <v>123</v>
      </c>
      <c r="B8" s="416"/>
      <c r="C8" s="416"/>
      <c r="D8" s="416"/>
      <c r="E8" s="416"/>
      <c r="F8" s="416"/>
      <c r="G8" s="416"/>
      <c r="H8" s="416"/>
      <c r="I8" s="416"/>
      <c r="J8" s="416"/>
      <c r="K8" s="416"/>
    </row>
    <row r="9" spans="1:17" s="2" customFormat="1" ht="24" customHeight="1" thickBot="1" x14ac:dyDescent="0.25">
      <c r="A9" s="412"/>
      <c r="B9" s="412"/>
      <c r="C9" s="251"/>
      <c r="D9" s="251"/>
      <c r="E9" s="251"/>
      <c r="F9" s="251"/>
      <c r="G9" s="251"/>
      <c r="H9" s="251"/>
      <c r="I9" s="227"/>
      <c r="J9" s="227" t="s">
        <v>77</v>
      </c>
      <c r="K9" s="252"/>
      <c r="L9" s="10"/>
      <c r="M9" s="10"/>
      <c r="O9" s="1"/>
      <c r="P9" s="1"/>
      <c r="Q9" s="1"/>
    </row>
    <row r="10" spans="1:17" s="10" customFormat="1" ht="15.75" customHeight="1" thickTop="1" x14ac:dyDescent="0.2">
      <c r="A10" s="253"/>
      <c r="B10" s="226"/>
      <c r="C10" s="408" t="s">
        <v>74</v>
      </c>
      <c r="D10" s="226"/>
      <c r="E10" s="226"/>
      <c r="F10" s="408" t="s">
        <v>18</v>
      </c>
      <c r="G10" s="226"/>
      <c r="H10" s="226"/>
      <c r="I10" s="408" t="s">
        <v>0</v>
      </c>
      <c r="J10" s="226"/>
      <c r="K10" s="253"/>
      <c r="M10" s="87"/>
      <c r="O10" s="1"/>
      <c r="P10" s="1"/>
      <c r="Q10" s="1"/>
    </row>
    <row r="11" spans="1:17" s="10" customFormat="1" ht="47.25" customHeight="1" thickBot="1" x14ac:dyDescent="0.25">
      <c r="A11" s="254"/>
      <c r="B11" s="226"/>
      <c r="C11" s="409"/>
      <c r="D11" s="226"/>
      <c r="E11" s="226"/>
      <c r="F11" s="409"/>
      <c r="G11" s="226"/>
      <c r="H11" s="226"/>
      <c r="I11" s="409"/>
      <c r="J11" s="226"/>
      <c r="K11" s="254"/>
      <c r="O11" s="1"/>
      <c r="P11" s="1"/>
      <c r="Q11" s="1"/>
    </row>
    <row r="12" spans="1:17" s="10" customFormat="1" ht="15.75" customHeight="1" thickTop="1" x14ac:dyDescent="0.2">
      <c r="A12" s="254"/>
      <c r="B12" s="410" t="s">
        <v>68</v>
      </c>
      <c r="C12" s="410" t="s">
        <v>16</v>
      </c>
      <c r="D12" s="410" t="s">
        <v>35</v>
      </c>
      <c r="E12" s="255"/>
      <c r="F12" s="410" t="s">
        <v>16</v>
      </c>
      <c r="G12" s="410" t="s">
        <v>35</v>
      </c>
      <c r="H12" s="255"/>
      <c r="I12" s="410" t="s">
        <v>16</v>
      </c>
      <c r="J12" s="410" t="s">
        <v>35</v>
      </c>
      <c r="K12" s="254"/>
      <c r="O12" s="1"/>
      <c r="P12" s="1"/>
      <c r="Q12" s="1"/>
    </row>
    <row r="13" spans="1:17" s="10" customFormat="1" ht="21" customHeight="1" thickBot="1" x14ac:dyDescent="0.25">
      <c r="A13" s="256"/>
      <c r="B13" s="411"/>
      <c r="C13" s="411"/>
      <c r="D13" s="411"/>
      <c r="E13" s="257"/>
      <c r="F13" s="411"/>
      <c r="G13" s="411"/>
      <c r="H13" s="257"/>
      <c r="I13" s="411"/>
      <c r="J13" s="411"/>
      <c r="K13" s="256"/>
      <c r="O13" s="1"/>
      <c r="P13" s="1"/>
      <c r="Q13" s="1"/>
    </row>
    <row r="14" spans="1:17" s="10" customFormat="1" ht="18.75" hidden="1" customHeight="1" x14ac:dyDescent="0.2">
      <c r="A14" s="254"/>
      <c r="B14" s="254"/>
      <c r="C14" s="258"/>
      <c r="D14" s="258"/>
      <c r="E14" s="258"/>
      <c r="F14" s="166"/>
      <c r="G14" s="166"/>
      <c r="H14" s="166"/>
      <c r="I14" s="258"/>
      <c r="J14" s="258"/>
      <c r="K14" s="258"/>
    </row>
    <row r="15" spans="1:17" s="10" customFormat="1" ht="18" hidden="1" customHeight="1" x14ac:dyDescent="0.2">
      <c r="A15" s="254"/>
      <c r="B15" s="254"/>
      <c r="C15" s="258"/>
      <c r="D15" s="258"/>
      <c r="E15" s="258"/>
      <c r="F15" s="166"/>
      <c r="G15" s="166"/>
      <c r="H15" s="166"/>
      <c r="I15" s="258"/>
      <c r="J15" s="258"/>
      <c r="K15" s="258"/>
    </row>
    <row r="16" spans="1:17" s="10" customFormat="1" ht="19.5" hidden="1" customHeight="1" x14ac:dyDescent="0.2">
      <c r="A16" s="259"/>
      <c r="B16" s="259"/>
      <c r="C16" s="258"/>
      <c r="D16" s="258"/>
      <c r="E16" s="258"/>
      <c r="F16" s="166"/>
      <c r="G16" s="166"/>
      <c r="H16" s="166"/>
      <c r="I16" s="258"/>
      <c r="J16" s="258"/>
      <c r="K16" s="258"/>
    </row>
    <row r="17" spans="1:17" s="10" customFormat="1" ht="27.95" customHeight="1" x14ac:dyDescent="0.2">
      <c r="A17" s="260"/>
      <c r="B17" s="206">
        <v>2008</v>
      </c>
      <c r="C17" s="261">
        <v>28220</v>
      </c>
      <c r="D17" s="261">
        <v>1372772223</v>
      </c>
      <c r="E17" s="261"/>
      <c r="F17" s="261">
        <v>929</v>
      </c>
      <c r="G17" s="261">
        <v>42503857</v>
      </c>
      <c r="H17" s="261"/>
      <c r="I17" s="261">
        <f t="shared" ref="I17:I20" si="0">SUM(C17+F17)</f>
        <v>29149</v>
      </c>
      <c r="J17" s="261">
        <f t="shared" ref="J17:J19" si="1">SUM(D17+G17)</f>
        <v>1415276080</v>
      </c>
      <c r="K17" s="260"/>
      <c r="O17" s="1"/>
      <c r="P17" s="1"/>
      <c r="Q17" s="1"/>
    </row>
    <row r="18" spans="1:17" s="10" customFormat="1" ht="27.95" customHeight="1" x14ac:dyDescent="0.2">
      <c r="A18" s="260"/>
      <c r="B18" s="154">
        <v>2009</v>
      </c>
      <c r="C18" s="175">
        <v>25926</v>
      </c>
      <c r="D18" s="175">
        <v>1224447271</v>
      </c>
      <c r="E18" s="175"/>
      <c r="F18" s="175">
        <v>1234</v>
      </c>
      <c r="G18" s="175">
        <v>68361568</v>
      </c>
      <c r="H18" s="175"/>
      <c r="I18" s="175">
        <f t="shared" si="0"/>
        <v>27160</v>
      </c>
      <c r="J18" s="175">
        <f t="shared" si="1"/>
        <v>1292808839</v>
      </c>
      <c r="K18" s="260"/>
      <c r="O18" s="1"/>
      <c r="P18" s="1"/>
      <c r="Q18" s="1"/>
    </row>
    <row r="19" spans="1:17" s="10" customFormat="1" ht="27.95" customHeight="1" thickBot="1" x14ac:dyDescent="0.25">
      <c r="A19" s="260"/>
      <c r="B19" s="206">
        <v>2010</v>
      </c>
      <c r="C19" s="261">
        <v>27733</v>
      </c>
      <c r="D19" s="261">
        <v>1428510610</v>
      </c>
      <c r="E19" s="261"/>
      <c r="F19" s="261">
        <v>174</v>
      </c>
      <c r="G19" s="261">
        <v>2012300</v>
      </c>
      <c r="H19" s="261"/>
      <c r="I19" s="261">
        <f t="shared" si="0"/>
        <v>27907</v>
      </c>
      <c r="J19" s="261">
        <f t="shared" si="1"/>
        <v>1430522910</v>
      </c>
      <c r="K19" s="262"/>
      <c r="O19" s="1"/>
      <c r="P19" s="1"/>
      <c r="Q19" s="1"/>
    </row>
    <row r="20" spans="1:17" s="10" customFormat="1" ht="27.95" customHeight="1" thickTop="1" x14ac:dyDescent="0.2">
      <c r="A20" s="254"/>
      <c r="B20" s="263">
        <v>2011</v>
      </c>
      <c r="C20" s="264">
        <v>31283</v>
      </c>
      <c r="D20" s="264">
        <v>1780184628</v>
      </c>
      <c r="E20" s="264"/>
      <c r="F20" s="264">
        <v>177</v>
      </c>
      <c r="G20" s="264">
        <v>2806500</v>
      </c>
      <c r="H20" s="264"/>
      <c r="I20" s="264">
        <f t="shared" si="0"/>
        <v>31460</v>
      </c>
      <c r="J20" s="264">
        <f>SUM(D20+G20)</f>
        <v>1782991128</v>
      </c>
      <c r="K20" s="254"/>
      <c r="O20" s="1"/>
      <c r="P20" s="1"/>
      <c r="Q20" s="1"/>
    </row>
    <row r="21" spans="1:17" s="10" customFormat="1" ht="27.95" customHeight="1" x14ac:dyDescent="0.2">
      <c r="A21" s="254"/>
      <c r="B21" s="206">
        <v>2012</v>
      </c>
      <c r="C21" s="261">
        <v>44412</v>
      </c>
      <c r="D21" s="261">
        <v>2681073844</v>
      </c>
      <c r="E21" s="261"/>
      <c r="F21" s="261">
        <v>138</v>
      </c>
      <c r="G21" s="261">
        <v>2751200</v>
      </c>
      <c r="H21" s="261"/>
      <c r="I21" s="261">
        <f>F21+C21</f>
        <v>44550</v>
      </c>
      <c r="J21" s="261">
        <f>G21+D21</f>
        <v>2683825044</v>
      </c>
      <c r="K21" s="254"/>
      <c r="O21" s="1"/>
      <c r="P21" s="1"/>
      <c r="Q21" s="1"/>
    </row>
    <row r="22" spans="1:17" s="10" customFormat="1" ht="27.95" customHeight="1" x14ac:dyDescent="0.2">
      <c r="A22" s="265"/>
      <c r="B22" s="263">
        <v>2013</v>
      </c>
      <c r="C22" s="264">
        <v>31724</v>
      </c>
      <c r="D22" s="264">
        <v>2171719490</v>
      </c>
      <c r="E22" s="264"/>
      <c r="F22" s="264">
        <v>168</v>
      </c>
      <c r="G22" s="264">
        <v>2758550</v>
      </c>
      <c r="H22" s="264"/>
      <c r="I22" s="264">
        <f>F22+C22</f>
        <v>31892</v>
      </c>
      <c r="J22" s="264">
        <f>G22+D22</f>
        <v>2174478040</v>
      </c>
      <c r="K22" s="254"/>
      <c r="O22" s="1"/>
      <c r="P22" s="1"/>
      <c r="Q22" s="1"/>
    </row>
    <row r="23" spans="1:17" s="10" customFormat="1" ht="27.95" customHeight="1" x14ac:dyDescent="0.2">
      <c r="A23" s="254"/>
      <c r="B23" s="206">
        <v>2014</v>
      </c>
      <c r="C23" s="261">
        <v>24397</v>
      </c>
      <c r="D23" s="261">
        <v>1823576791</v>
      </c>
      <c r="E23" s="261"/>
      <c r="F23" s="261">
        <v>140</v>
      </c>
      <c r="G23" s="261">
        <v>2142950</v>
      </c>
      <c r="H23" s="261"/>
      <c r="I23" s="261">
        <f>C23+F23</f>
        <v>24537</v>
      </c>
      <c r="J23" s="261">
        <f>D23+G23</f>
        <v>1825719741</v>
      </c>
      <c r="K23" s="254"/>
      <c r="O23" s="1"/>
      <c r="P23" s="1"/>
      <c r="Q23" s="1"/>
    </row>
    <row r="24" spans="1:17" s="10" customFormat="1" ht="27.95" customHeight="1" x14ac:dyDescent="0.2">
      <c r="A24" s="254"/>
      <c r="B24" s="154">
        <v>2015</v>
      </c>
      <c r="C24" s="175">
        <v>22592</v>
      </c>
      <c r="D24" s="175">
        <v>1785739026</v>
      </c>
      <c r="E24" s="175">
        <v>124</v>
      </c>
      <c r="F24" s="175">
        <v>124</v>
      </c>
      <c r="G24" s="175">
        <v>2294900</v>
      </c>
      <c r="H24" s="175"/>
      <c r="I24" s="175">
        <v>22716</v>
      </c>
      <c r="J24" s="175">
        <v>1788033926</v>
      </c>
      <c r="K24" s="254"/>
      <c r="O24" s="1"/>
      <c r="P24" s="1"/>
      <c r="Q24" s="1"/>
    </row>
    <row r="25" spans="1:17" s="10" customFormat="1" ht="27.95" customHeight="1" x14ac:dyDescent="0.2">
      <c r="A25" s="254"/>
      <c r="B25" s="206">
        <v>2016</v>
      </c>
      <c r="C25" s="261">
        <v>21571</v>
      </c>
      <c r="D25" s="261">
        <v>1757803669</v>
      </c>
      <c r="E25" s="261">
        <v>82</v>
      </c>
      <c r="F25" s="261">
        <v>82</v>
      </c>
      <c r="G25" s="261">
        <v>1563650</v>
      </c>
      <c r="H25" s="261"/>
      <c r="I25" s="261">
        <v>21653</v>
      </c>
      <c r="J25" s="261">
        <v>1759367319</v>
      </c>
      <c r="K25" s="254"/>
      <c r="O25" s="1"/>
      <c r="P25" s="1"/>
      <c r="Q25" s="1"/>
    </row>
    <row r="26" spans="1:17" s="124" customFormat="1" ht="27.95" customHeight="1" x14ac:dyDescent="0.2">
      <c r="A26" s="266"/>
      <c r="B26" s="157">
        <v>2017</v>
      </c>
      <c r="C26" s="175">
        <v>24025</v>
      </c>
      <c r="D26" s="175">
        <v>2018794215</v>
      </c>
      <c r="E26" s="175"/>
      <c r="F26" s="175">
        <v>82</v>
      </c>
      <c r="G26" s="175">
        <v>3085000</v>
      </c>
      <c r="H26" s="175"/>
      <c r="I26" s="175">
        <v>24107</v>
      </c>
      <c r="J26" s="175">
        <f>D26+G26</f>
        <v>2021879215</v>
      </c>
      <c r="K26" s="266"/>
      <c r="O26" s="27"/>
      <c r="P26" s="27"/>
      <c r="Q26" s="27"/>
    </row>
    <row r="27" spans="1:17" s="10" customFormat="1" ht="27.95" customHeight="1" thickBot="1" x14ac:dyDescent="0.25">
      <c r="A27" s="254"/>
      <c r="B27" s="206">
        <v>2018</v>
      </c>
      <c r="C27" s="261">
        <v>20595</v>
      </c>
      <c r="D27" s="261">
        <v>1873614367</v>
      </c>
      <c r="E27" s="261"/>
      <c r="F27" s="261">
        <v>81</v>
      </c>
      <c r="G27" s="261">
        <v>1804300</v>
      </c>
      <c r="H27" s="261"/>
      <c r="I27" s="261">
        <v>20676</v>
      </c>
      <c r="J27" s="261">
        <v>1875418667</v>
      </c>
      <c r="K27" s="254"/>
      <c r="O27" s="1"/>
      <c r="P27" s="1"/>
      <c r="Q27" s="1"/>
    </row>
    <row r="28" spans="1:17" s="10" customFormat="1" ht="19.5" customHeight="1" thickTop="1" x14ac:dyDescent="0.2">
      <c r="A28" s="112"/>
      <c r="B28" s="138"/>
      <c r="C28" s="138"/>
      <c r="D28" s="138"/>
      <c r="E28" s="137"/>
      <c r="F28" s="137"/>
      <c r="G28" s="137"/>
      <c r="H28" s="137"/>
      <c r="I28" s="137"/>
      <c r="J28" s="137"/>
      <c r="K28" s="112"/>
      <c r="O28" s="1"/>
      <c r="P28" s="1"/>
      <c r="Q28" s="1"/>
    </row>
    <row r="29" spans="1:17" ht="16.5" customHeight="1" x14ac:dyDescent="0.2">
      <c r="A29" s="113" t="s">
        <v>19</v>
      </c>
      <c r="B29" s="419" t="s">
        <v>98</v>
      </c>
      <c r="C29" s="419"/>
      <c r="D29" s="419"/>
      <c r="E29" s="419"/>
      <c r="F29" s="419"/>
      <c r="G29" s="419"/>
      <c r="H29" s="419"/>
      <c r="I29" s="419"/>
      <c r="J29" s="419"/>
      <c r="K29" s="114"/>
      <c r="L29" s="10"/>
      <c r="M29" s="10"/>
    </row>
    <row r="30" spans="1:17" ht="16.5" customHeight="1" x14ac:dyDescent="0.2">
      <c r="A30" s="113"/>
      <c r="B30" s="417" t="s">
        <v>72</v>
      </c>
      <c r="C30" s="417"/>
      <c r="D30" s="417"/>
      <c r="E30" s="267"/>
      <c r="F30" s="267"/>
      <c r="G30" s="267"/>
      <c r="H30" s="267"/>
      <c r="I30" s="267"/>
      <c r="J30" s="267"/>
      <c r="K30" s="114"/>
      <c r="L30" s="10"/>
      <c r="M30" s="10"/>
    </row>
    <row r="31" spans="1:17" ht="16.5" customHeight="1" x14ac:dyDescent="0.2">
      <c r="A31" s="113" t="s">
        <v>20</v>
      </c>
      <c r="B31" s="417" t="s">
        <v>78</v>
      </c>
      <c r="C31" s="417"/>
      <c r="D31" s="417"/>
      <c r="E31" s="418"/>
      <c r="F31" s="418"/>
      <c r="G31" s="418"/>
      <c r="H31" s="418"/>
      <c r="I31" s="418"/>
      <c r="J31" s="418"/>
      <c r="K31" s="114"/>
      <c r="L31" s="10"/>
      <c r="M31" s="10"/>
    </row>
    <row r="32" spans="1:17" ht="16.5" customHeight="1" x14ac:dyDescent="0.2">
      <c r="A32" s="39" t="s">
        <v>21</v>
      </c>
      <c r="B32" s="1"/>
      <c r="C32" s="1"/>
      <c r="D32" s="1"/>
      <c r="E32" s="25"/>
      <c r="F32" s="25"/>
      <c r="G32" s="25"/>
      <c r="H32" s="25"/>
      <c r="I32" s="25"/>
      <c r="J32" s="25"/>
      <c r="K32" s="37"/>
    </row>
    <row r="33" spans="10:10" x14ac:dyDescent="0.2">
      <c r="J33" s="69"/>
    </row>
    <row r="34" spans="10:10" ht="32.25" customHeight="1" x14ac:dyDescent="0.2"/>
    <row r="43" spans="10:10" hidden="1" x14ac:dyDescent="0.2"/>
    <row r="44" spans="10:10" hidden="1" x14ac:dyDescent="0.2"/>
    <row r="45" spans="10:10" hidden="1" x14ac:dyDescent="0.2"/>
    <row r="46" spans="10:10" hidden="1" x14ac:dyDescent="0.2"/>
    <row r="47" spans="10:10" hidden="1" x14ac:dyDescent="0.2"/>
    <row r="49" ht="6.75" customHeight="1" x14ac:dyDescent="0.2"/>
    <row r="50" ht="8.25" hidden="1" customHeight="1" x14ac:dyDescent="0.2"/>
    <row r="51" ht="3" hidden="1" customHeight="1" x14ac:dyDescent="0.2"/>
  </sheetData>
  <mergeCells count="18">
    <mergeCell ref="B31:D31"/>
    <mergeCell ref="E31:J31"/>
    <mergeCell ref="G12:G13"/>
    <mergeCell ref="C12:C13"/>
    <mergeCell ref="B30:D30"/>
    <mergeCell ref="D12:D13"/>
    <mergeCell ref="J12:J13"/>
    <mergeCell ref="F12:F13"/>
    <mergeCell ref="B29:J29"/>
    <mergeCell ref="F10:F11"/>
    <mergeCell ref="B12:B13"/>
    <mergeCell ref="A9:B9"/>
    <mergeCell ref="A6:D6"/>
    <mergeCell ref="F6:K6"/>
    <mergeCell ref="A8:K8"/>
    <mergeCell ref="C10:C11"/>
    <mergeCell ref="I10:I11"/>
    <mergeCell ref="I12:I13"/>
  </mergeCells>
  <phoneticPr fontId="8" type="noConversion"/>
  <printOptions horizontalCentered="1" verticalCentered="1"/>
  <pageMargins left="0.98425196850393704" right="0.98425196850393704" top="1.26" bottom="0.42" header="0" footer="0.35"/>
  <pageSetup paperSize="9" scale="75" orientation="landscape" horizontalDpi="4294967293" r:id="rId1"/>
  <headerFooter alignWithMargins="0"/>
  <colBreaks count="1" manualBreakCount="1">
    <brk id="11" min="5" max="3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44"/>
  <sheetViews>
    <sheetView rightToLeft="1" tabSelected="1" topLeftCell="C1" zoomScale="75" zoomScaleNormal="75" zoomScaleSheetLayoutView="75" workbookViewId="0">
      <selection activeCell="C52" sqref="C52"/>
    </sheetView>
  </sheetViews>
  <sheetFormatPr defaultRowHeight="12.75" x14ac:dyDescent="0.2"/>
  <cols>
    <col min="1" max="1" width="1.85546875" style="1" hidden="1" customWidth="1"/>
    <col min="2" max="2" width="9.28515625" style="1" hidden="1" customWidth="1"/>
    <col min="3" max="3" width="17.85546875" style="1" customWidth="1"/>
    <col min="4" max="4" width="13.85546875" style="1" customWidth="1"/>
    <col min="5" max="5" width="18.42578125" style="1" customWidth="1"/>
    <col min="6" max="6" width="13.7109375" style="1" customWidth="1"/>
    <col min="7" max="7" width="16" style="1" customWidth="1"/>
    <col min="8" max="8" width="13.85546875" style="1" customWidth="1"/>
    <col min="9" max="9" width="15.42578125" style="1" customWidth="1"/>
    <col min="10" max="10" width="26.85546875" style="1" customWidth="1"/>
    <col min="11" max="11" width="9.28515625" style="1" customWidth="1"/>
    <col min="12" max="16384" width="9.140625" style="1"/>
  </cols>
  <sheetData>
    <row r="1" spans="1:253" s="8" customFormat="1" ht="33.75" customHeight="1" x14ac:dyDescent="0.2">
      <c r="A1" s="9" t="s">
        <v>38</v>
      </c>
      <c r="B1" s="9"/>
      <c r="C1" s="458" t="s">
        <v>166</v>
      </c>
      <c r="D1" s="458"/>
      <c r="E1" s="458"/>
      <c r="F1" s="458"/>
      <c r="G1" s="458"/>
      <c r="H1" s="458"/>
      <c r="I1" s="458"/>
      <c r="J1" s="458"/>
      <c r="K1" s="35"/>
    </row>
    <row r="2" spans="1:253" s="9" customFormat="1" ht="41.25" customHeight="1" thickBot="1" x14ac:dyDescent="0.25">
      <c r="A2" s="460" t="s">
        <v>57</v>
      </c>
      <c r="B2" s="460"/>
      <c r="C2" s="415" t="s">
        <v>117</v>
      </c>
      <c r="D2" s="415"/>
      <c r="E2" s="415"/>
      <c r="F2" s="415"/>
      <c r="G2" s="415"/>
      <c r="H2" s="415"/>
      <c r="I2" s="415"/>
      <c r="J2" s="415"/>
      <c r="K2" s="34"/>
    </row>
    <row r="3" spans="1:253" s="9" customFormat="1" ht="27.75" customHeight="1" thickTop="1" thickBot="1" x14ac:dyDescent="0.25">
      <c r="A3" s="15"/>
      <c r="B3" s="15"/>
      <c r="C3" s="302"/>
      <c r="D3" s="302"/>
      <c r="E3" s="302"/>
      <c r="F3" s="302"/>
      <c r="G3" s="302"/>
      <c r="H3" s="302"/>
      <c r="I3" s="302"/>
      <c r="J3" s="302"/>
      <c r="K3" s="34"/>
    </row>
    <row r="4" spans="1:253" s="9" customFormat="1" ht="46.5" customHeight="1" thickTop="1" thickBot="1" x14ac:dyDescent="0.25">
      <c r="A4" s="15"/>
      <c r="B4" s="4"/>
      <c r="C4" s="167" t="s">
        <v>15</v>
      </c>
      <c r="D4" s="205" t="s">
        <v>16</v>
      </c>
      <c r="E4" s="205" t="s">
        <v>28</v>
      </c>
      <c r="F4" s="205" t="s">
        <v>39</v>
      </c>
      <c r="G4" s="205" t="s">
        <v>54</v>
      </c>
      <c r="H4" s="205" t="s">
        <v>40</v>
      </c>
      <c r="I4" s="205" t="s">
        <v>41</v>
      </c>
      <c r="J4" s="205" t="s">
        <v>29</v>
      </c>
      <c r="K4" s="34"/>
    </row>
    <row r="5" spans="1:253" s="9" customFormat="1" ht="25.5" customHeight="1" x14ac:dyDescent="0.2">
      <c r="A5" s="15"/>
      <c r="B5" s="4"/>
      <c r="C5" s="311" t="s">
        <v>1</v>
      </c>
      <c r="D5" s="372">
        <v>23</v>
      </c>
      <c r="E5" s="372">
        <v>4821</v>
      </c>
      <c r="F5" s="372">
        <v>38</v>
      </c>
      <c r="G5" s="372">
        <v>0</v>
      </c>
      <c r="H5" s="372">
        <v>172</v>
      </c>
      <c r="I5" s="372">
        <v>0</v>
      </c>
      <c r="J5" s="372">
        <v>1114950</v>
      </c>
      <c r="K5" s="34"/>
    </row>
    <row r="6" spans="1:253" ht="20.100000000000001" customHeight="1" x14ac:dyDescent="0.2">
      <c r="A6" s="13"/>
      <c r="B6" s="5" t="s">
        <v>37</v>
      </c>
      <c r="C6" s="312" t="s">
        <v>37</v>
      </c>
      <c r="D6" s="261">
        <v>229</v>
      </c>
      <c r="E6" s="261">
        <v>36015</v>
      </c>
      <c r="F6" s="261">
        <v>451</v>
      </c>
      <c r="G6" s="261">
        <v>0</v>
      </c>
      <c r="H6" s="261">
        <v>1273</v>
      </c>
      <c r="I6" s="261">
        <v>0</v>
      </c>
      <c r="J6" s="261">
        <v>10696500</v>
      </c>
      <c r="K6" s="32"/>
    </row>
    <row r="7" spans="1:253" ht="20.100000000000001" customHeight="1" x14ac:dyDescent="0.2">
      <c r="A7" s="13"/>
      <c r="B7" s="5" t="s">
        <v>3</v>
      </c>
      <c r="C7" s="313" t="s">
        <v>3</v>
      </c>
      <c r="D7" s="175">
        <v>275</v>
      </c>
      <c r="E7" s="175">
        <v>53329</v>
      </c>
      <c r="F7" s="175">
        <v>492</v>
      </c>
      <c r="G7" s="175">
        <v>0</v>
      </c>
      <c r="H7" s="175">
        <v>1524</v>
      </c>
      <c r="I7" s="175">
        <v>0</v>
      </c>
      <c r="J7" s="175">
        <v>13883470</v>
      </c>
      <c r="K7" s="32"/>
    </row>
    <row r="8" spans="1:253" ht="20.100000000000001" customHeight="1" x14ac:dyDescent="0.2">
      <c r="A8" s="13"/>
      <c r="B8" s="5"/>
      <c r="C8" s="312" t="s">
        <v>5</v>
      </c>
      <c r="D8" s="261">
        <v>38</v>
      </c>
      <c r="E8" s="261">
        <v>5192</v>
      </c>
      <c r="F8" s="261">
        <v>61</v>
      </c>
      <c r="G8" s="261">
        <v>0</v>
      </c>
      <c r="H8" s="261">
        <v>119</v>
      </c>
      <c r="I8" s="261">
        <v>0</v>
      </c>
      <c r="J8" s="261">
        <v>1947800</v>
      </c>
      <c r="K8" s="32"/>
    </row>
    <row r="9" spans="1:253" ht="20.100000000000001" customHeight="1" x14ac:dyDescent="0.2">
      <c r="A9" s="13"/>
      <c r="B9" s="5" t="s">
        <v>4</v>
      </c>
      <c r="C9" s="313" t="s">
        <v>4</v>
      </c>
      <c r="D9" s="175">
        <v>430</v>
      </c>
      <c r="E9" s="175">
        <v>84478</v>
      </c>
      <c r="F9" s="175">
        <v>423</v>
      </c>
      <c r="G9" s="175">
        <v>5</v>
      </c>
      <c r="H9" s="175">
        <v>2587</v>
      </c>
      <c r="I9" s="175">
        <v>0</v>
      </c>
      <c r="J9" s="175">
        <v>32716220</v>
      </c>
      <c r="K9" s="32"/>
    </row>
    <row r="10" spans="1:253" ht="20.100000000000001" customHeight="1" x14ac:dyDescent="0.2">
      <c r="A10" s="13"/>
      <c r="B10" s="5" t="s">
        <v>6</v>
      </c>
      <c r="C10" s="312" t="s">
        <v>6</v>
      </c>
      <c r="D10" s="261">
        <v>265</v>
      </c>
      <c r="E10" s="261">
        <v>40730</v>
      </c>
      <c r="F10" s="261">
        <v>447</v>
      </c>
      <c r="G10" s="261">
        <v>0</v>
      </c>
      <c r="H10" s="261">
        <v>1369</v>
      </c>
      <c r="I10" s="261">
        <v>0</v>
      </c>
      <c r="J10" s="261">
        <v>14625075</v>
      </c>
      <c r="K10" s="32"/>
    </row>
    <row r="11" spans="1:253" ht="20.100000000000001" customHeight="1" x14ac:dyDescent="0.2">
      <c r="A11" s="13"/>
      <c r="B11" s="5" t="s">
        <v>7</v>
      </c>
      <c r="C11" s="313" t="s">
        <v>7</v>
      </c>
      <c r="D11" s="175">
        <v>301</v>
      </c>
      <c r="E11" s="175">
        <v>39928</v>
      </c>
      <c r="F11" s="175">
        <v>424</v>
      </c>
      <c r="G11" s="175">
        <v>1</v>
      </c>
      <c r="H11" s="175">
        <v>1460</v>
      </c>
      <c r="I11" s="175">
        <v>0</v>
      </c>
      <c r="J11" s="175">
        <v>12632800</v>
      </c>
      <c r="K11" s="32"/>
    </row>
    <row r="12" spans="1:253" ht="20.100000000000001" customHeight="1" x14ac:dyDescent="0.2">
      <c r="A12" s="13"/>
      <c r="B12" s="6" t="s">
        <v>12</v>
      </c>
      <c r="C12" s="312" t="s">
        <v>12</v>
      </c>
      <c r="D12" s="261">
        <v>263</v>
      </c>
      <c r="E12" s="261">
        <v>42766</v>
      </c>
      <c r="F12" s="261">
        <v>372</v>
      </c>
      <c r="G12" s="261">
        <v>0</v>
      </c>
      <c r="H12" s="261">
        <v>1358</v>
      </c>
      <c r="I12" s="261">
        <v>0</v>
      </c>
      <c r="J12" s="261">
        <v>11593550</v>
      </c>
      <c r="K12" s="32"/>
    </row>
    <row r="13" spans="1:253" s="53" customFormat="1" ht="20.100000000000001" customHeight="1" x14ac:dyDescent="0.2">
      <c r="A13" s="51"/>
      <c r="B13" s="52"/>
      <c r="C13" s="313" t="s">
        <v>2</v>
      </c>
      <c r="D13" s="175">
        <v>287</v>
      </c>
      <c r="E13" s="175">
        <v>30360</v>
      </c>
      <c r="F13" s="175">
        <v>481</v>
      </c>
      <c r="G13" s="175">
        <v>0</v>
      </c>
      <c r="H13" s="175">
        <v>898</v>
      </c>
      <c r="I13" s="175">
        <v>0</v>
      </c>
      <c r="J13" s="175">
        <v>9450100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</row>
    <row r="14" spans="1:253" s="57" customFormat="1" ht="20.100000000000001" customHeight="1" x14ac:dyDescent="0.2">
      <c r="A14" s="54"/>
      <c r="B14" s="55" t="s">
        <v>8</v>
      </c>
      <c r="C14" s="312" t="s">
        <v>8</v>
      </c>
      <c r="D14" s="261">
        <v>299</v>
      </c>
      <c r="E14" s="261">
        <v>40096</v>
      </c>
      <c r="F14" s="261">
        <v>412</v>
      </c>
      <c r="G14" s="261">
        <v>0</v>
      </c>
      <c r="H14" s="261">
        <v>1455</v>
      </c>
      <c r="I14" s="261">
        <v>2</v>
      </c>
      <c r="J14" s="261">
        <v>15799000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</row>
    <row r="15" spans="1:253" s="46" customFormat="1" ht="20.100000000000001" customHeight="1" x14ac:dyDescent="0.2">
      <c r="A15" s="49"/>
      <c r="B15" s="50" t="s">
        <v>9</v>
      </c>
      <c r="C15" s="313" t="s">
        <v>69</v>
      </c>
      <c r="D15" s="175">
        <v>53</v>
      </c>
      <c r="E15" s="175">
        <v>7161</v>
      </c>
      <c r="F15" s="175">
        <v>76</v>
      </c>
      <c r="G15" s="175">
        <v>0</v>
      </c>
      <c r="H15" s="175">
        <v>259</v>
      </c>
      <c r="I15" s="175">
        <v>0</v>
      </c>
      <c r="J15" s="175">
        <v>2181050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</row>
    <row r="16" spans="1:253" s="57" customFormat="1" ht="20.100000000000001" customHeight="1" x14ac:dyDescent="0.2">
      <c r="A16" s="54"/>
      <c r="B16" s="55" t="s">
        <v>10</v>
      </c>
      <c r="C16" s="312" t="s">
        <v>10</v>
      </c>
      <c r="D16" s="261">
        <v>52</v>
      </c>
      <c r="E16" s="261">
        <v>6436</v>
      </c>
      <c r="F16" s="261">
        <v>54</v>
      </c>
      <c r="G16" s="261">
        <v>0</v>
      </c>
      <c r="H16" s="261">
        <v>157</v>
      </c>
      <c r="I16" s="261">
        <v>0</v>
      </c>
      <c r="J16" s="261">
        <v>2156700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</row>
    <row r="17" spans="1:253" s="46" customFormat="1" ht="20.100000000000001" customHeight="1" x14ac:dyDescent="0.2">
      <c r="A17" s="49"/>
      <c r="B17" s="50" t="s">
        <v>11</v>
      </c>
      <c r="C17" s="313" t="s">
        <v>11</v>
      </c>
      <c r="D17" s="175">
        <v>458</v>
      </c>
      <c r="E17" s="175">
        <v>59945</v>
      </c>
      <c r="F17" s="175">
        <v>588</v>
      </c>
      <c r="G17" s="175">
        <v>0</v>
      </c>
      <c r="H17" s="175">
        <v>2167</v>
      </c>
      <c r="I17" s="175">
        <v>0</v>
      </c>
      <c r="J17" s="175">
        <v>15044550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</row>
    <row r="18" spans="1:253" s="57" customFormat="1" ht="20.100000000000001" customHeight="1" x14ac:dyDescent="0.2">
      <c r="A18" s="54"/>
      <c r="B18" s="55" t="s">
        <v>13</v>
      </c>
      <c r="C18" s="312" t="s">
        <v>13</v>
      </c>
      <c r="D18" s="261">
        <v>193</v>
      </c>
      <c r="E18" s="261">
        <v>26714</v>
      </c>
      <c r="F18" s="261">
        <v>263</v>
      </c>
      <c r="G18" s="261">
        <v>0</v>
      </c>
      <c r="H18" s="261">
        <v>836</v>
      </c>
      <c r="I18" s="261">
        <v>0</v>
      </c>
      <c r="J18" s="261">
        <v>7520450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</row>
    <row r="19" spans="1:253" s="46" customFormat="1" ht="20.100000000000001" customHeight="1" thickBot="1" x14ac:dyDescent="0.25">
      <c r="A19" s="49"/>
      <c r="B19" s="50" t="s">
        <v>14</v>
      </c>
      <c r="C19" s="314" t="s">
        <v>14</v>
      </c>
      <c r="D19" s="373">
        <v>589</v>
      </c>
      <c r="E19" s="373">
        <v>88553</v>
      </c>
      <c r="F19" s="373">
        <v>831</v>
      </c>
      <c r="G19" s="373">
        <v>12</v>
      </c>
      <c r="H19" s="373">
        <v>2421</v>
      </c>
      <c r="I19" s="373">
        <v>0</v>
      </c>
      <c r="J19" s="373">
        <v>34463021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</row>
    <row r="20" spans="1:253" s="57" customFormat="1" ht="24" customHeight="1" thickBot="1" x14ac:dyDescent="0.25">
      <c r="A20" s="58"/>
      <c r="B20" s="59" t="s">
        <v>0</v>
      </c>
      <c r="C20" s="315" t="s">
        <v>0</v>
      </c>
      <c r="D20" s="374">
        <f t="shared" ref="D20:J20" si="0">SUM(D5:D19)</f>
        <v>3755</v>
      </c>
      <c r="E20" s="374">
        <f t="shared" si="0"/>
        <v>566524</v>
      </c>
      <c r="F20" s="374">
        <f t="shared" si="0"/>
        <v>5413</v>
      </c>
      <c r="G20" s="374">
        <f t="shared" si="0"/>
        <v>18</v>
      </c>
      <c r="H20" s="374">
        <f t="shared" si="0"/>
        <v>18055</v>
      </c>
      <c r="I20" s="374">
        <f t="shared" si="0"/>
        <v>2</v>
      </c>
      <c r="J20" s="374">
        <f t="shared" si="0"/>
        <v>185825236</v>
      </c>
      <c r="K20" s="56"/>
    </row>
    <row r="21" spans="1:253" s="16" customFormat="1" ht="18.75" customHeight="1" thickTop="1" x14ac:dyDescent="0.2">
      <c r="B21" s="17"/>
      <c r="C21" s="462"/>
      <c r="D21" s="462"/>
      <c r="E21" s="462"/>
      <c r="F21" s="462"/>
      <c r="G21" s="462"/>
      <c r="H21" s="462"/>
      <c r="I21" s="116"/>
      <c r="J21" s="116"/>
      <c r="K21" s="32"/>
      <c r="L21" s="1"/>
      <c r="M21" s="1"/>
      <c r="N21" s="1"/>
      <c r="O21" s="1"/>
      <c r="P21" s="1"/>
      <c r="Q21" s="1"/>
    </row>
    <row r="22" spans="1:253" ht="15" customHeight="1" x14ac:dyDescent="0.2">
      <c r="C22" s="461"/>
      <c r="D22" s="461"/>
      <c r="E22" s="461"/>
      <c r="F22" s="461"/>
      <c r="G22" s="461"/>
      <c r="H22" s="461"/>
      <c r="I22" s="461"/>
      <c r="J22" s="461"/>
      <c r="K22" s="461"/>
      <c r="L22" s="32"/>
      <c r="M22" s="32"/>
      <c r="N22" s="32"/>
      <c r="O22" s="32"/>
      <c r="P22" s="32"/>
      <c r="Q22" s="32"/>
    </row>
    <row r="24" spans="1:253" x14ac:dyDescent="0.2">
      <c r="F24" s="459"/>
      <c r="G24" s="459"/>
    </row>
    <row r="40" hidden="1" x14ac:dyDescent="0.2"/>
    <row r="41" hidden="1" x14ac:dyDescent="0.2"/>
    <row r="42" hidden="1" x14ac:dyDescent="0.2"/>
    <row r="43" hidden="1" x14ac:dyDescent="0.2"/>
    <row r="44" hidden="1" x14ac:dyDescent="0.2"/>
  </sheetData>
  <mergeCells count="6">
    <mergeCell ref="C1:J1"/>
    <mergeCell ref="F24:G24"/>
    <mergeCell ref="A2:B2"/>
    <mergeCell ref="C2:J2"/>
    <mergeCell ref="C22:K22"/>
    <mergeCell ref="C21:H21"/>
  </mergeCells>
  <phoneticPr fontId="8" type="noConversion"/>
  <printOptions horizontalCentered="1" verticalCentered="1"/>
  <pageMargins left="0.51" right="0.2" top="1.25" bottom="1.1811023622047201" header="0.27559055118110198" footer="0.55118110236220497"/>
  <pageSetup paperSize="9" scale="7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rightToLeft="1" tabSelected="1" zoomScale="75" zoomScaleNormal="75" zoomScaleSheetLayoutView="75" workbookViewId="0">
      <selection activeCell="C52" sqref="C52"/>
    </sheetView>
  </sheetViews>
  <sheetFormatPr defaultRowHeight="12.75" x14ac:dyDescent="0.2"/>
  <cols>
    <col min="1" max="1" width="14.28515625" customWidth="1"/>
    <col min="2" max="2" width="11.42578125" customWidth="1"/>
    <col min="3" max="3" width="18.140625" customWidth="1"/>
    <col min="4" max="4" width="17.5703125" customWidth="1"/>
    <col min="5" max="5" width="13.7109375" customWidth="1"/>
    <col min="6" max="6" width="15.28515625" customWidth="1"/>
    <col min="7" max="7" width="15.5703125" customWidth="1"/>
    <col min="8" max="8" width="14.28515625" customWidth="1"/>
    <col min="9" max="9" width="23.85546875" customWidth="1"/>
  </cols>
  <sheetData>
    <row r="1" spans="1:18" ht="16.5" customHeight="1" x14ac:dyDescent="0.25">
      <c r="A1" s="118"/>
      <c r="B1" s="118"/>
      <c r="C1" s="118"/>
      <c r="D1" s="118"/>
      <c r="E1" s="118"/>
      <c r="F1" s="118"/>
      <c r="G1" s="118"/>
      <c r="H1" s="118"/>
      <c r="I1" s="118"/>
      <c r="J1" s="26"/>
      <c r="K1" s="26"/>
      <c r="L1" s="26"/>
      <c r="M1" s="26"/>
      <c r="N1" s="26"/>
      <c r="O1" s="26"/>
      <c r="P1" s="26"/>
      <c r="Q1" s="26"/>
      <c r="R1" s="26"/>
    </row>
    <row r="2" spans="1:18" ht="19.5" customHeight="1" x14ac:dyDescent="0.35">
      <c r="A2" s="152"/>
      <c r="B2" s="152"/>
      <c r="C2" s="152"/>
      <c r="D2" s="466" t="s">
        <v>88</v>
      </c>
      <c r="E2" s="466"/>
      <c r="F2" s="466"/>
      <c r="G2" s="152"/>
      <c r="H2" s="152"/>
      <c r="I2" s="152"/>
      <c r="J2" s="26"/>
      <c r="K2" s="26"/>
      <c r="L2" s="26"/>
      <c r="M2" s="26"/>
      <c r="N2" s="26"/>
      <c r="O2" s="26"/>
      <c r="P2" s="26"/>
      <c r="Q2" s="26"/>
      <c r="R2" s="26"/>
    </row>
    <row r="3" spans="1:18" ht="18.75" customHeight="1" x14ac:dyDescent="0.2">
      <c r="A3" s="415" t="s">
        <v>118</v>
      </c>
      <c r="B3" s="415"/>
      <c r="C3" s="415"/>
      <c r="D3" s="415"/>
      <c r="E3" s="415"/>
      <c r="F3" s="415"/>
      <c r="G3" s="415"/>
      <c r="H3" s="415"/>
      <c r="I3" s="415"/>
      <c r="J3" s="34"/>
      <c r="K3" s="465"/>
      <c r="L3" s="465"/>
      <c r="M3" s="465"/>
      <c r="N3" s="465"/>
      <c r="O3" s="465"/>
      <c r="P3" s="465"/>
      <c r="Q3" s="465"/>
      <c r="R3" s="465"/>
    </row>
    <row r="4" spans="1:18" ht="21.75" thickBot="1" x14ac:dyDescent="0.25">
      <c r="A4" s="108"/>
      <c r="B4" s="108"/>
      <c r="C4" s="108"/>
      <c r="D4" s="108"/>
      <c r="E4" s="108"/>
      <c r="F4" s="108"/>
      <c r="G4" s="108"/>
      <c r="H4" s="108"/>
      <c r="I4" s="108"/>
      <c r="J4" s="34"/>
      <c r="K4" s="34"/>
      <c r="L4" s="34"/>
      <c r="M4" s="34"/>
      <c r="N4" s="34"/>
      <c r="O4" s="34"/>
      <c r="P4" s="34"/>
      <c r="Q4" s="34"/>
      <c r="R4" s="35"/>
    </row>
    <row r="5" spans="1:18" ht="44.25" customHeight="1" thickTop="1" thickBot="1" x14ac:dyDescent="0.25">
      <c r="A5" s="170" t="s">
        <v>84</v>
      </c>
      <c r="B5" s="171" t="s">
        <v>16</v>
      </c>
      <c r="C5" s="171" t="s">
        <v>27</v>
      </c>
      <c r="D5" s="171" t="s">
        <v>28</v>
      </c>
      <c r="E5" s="171" t="s">
        <v>39</v>
      </c>
      <c r="F5" s="171" t="s">
        <v>54</v>
      </c>
      <c r="G5" s="171" t="s">
        <v>40</v>
      </c>
      <c r="H5" s="171" t="s">
        <v>41</v>
      </c>
      <c r="I5" s="171" t="s">
        <v>56</v>
      </c>
      <c r="J5" s="26"/>
      <c r="K5" s="26"/>
      <c r="L5" s="26"/>
      <c r="M5" s="26"/>
      <c r="N5" s="26"/>
      <c r="O5" s="26"/>
      <c r="P5" s="26"/>
      <c r="Q5" s="26"/>
      <c r="R5" s="26"/>
    </row>
    <row r="6" spans="1:18" ht="20.100000000000001" customHeight="1" x14ac:dyDescent="0.2">
      <c r="A6" s="155" t="s">
        <v>4</v>
      </c>
      <c r="B6" s="156">
        <v>8</v>
      </c>
      <c r="C6" s="156">
        <v>6091</v>
      </c>
      <c r="D6" s="156">
        <v>17920</v>
      </c>
      <c r="E6" s="156">
        <v>37</v>
      </c>
      <c r="F6" s="156">
        <v>97</v>
      </c>
      <c r="G6" s="156">
        <v>306</v>
      </c>
      <c r="H6" s="156">
        <v>12</v>
      </c>
      <c r="I6" s="156">
        <v>7214000</v>
      </c>
      <c r="J6" s="26"/>
      <c r="K6" s="26"/>
      <c r="L6" s="26"/>
      <c r="M6" s="26"/>
      <c r="N6" s="26"/>
      <c r="O6" s="26"/>
      <c r="P6" s="26"/>
      <c r="Q6" s="26"/>
      <c r="R6" s="26"/>
    </row>
    <row r="7" spans="1:18" ht="20.100000000000001" customHeight="1" x14ac:dyDescent="0.2">
      <c r="A7" s="157" t="s">
        <v>2</v>
      </c>
      <c r="B7" s="158">
        <v>1</v>
      </c>
      <c r="C7" s="158">
        <v>620</v>
      </c>
      <c r="D7" s="158">
        <v>970</v>
      </c>
      <c r="E7" s="158">
        <v>3</v>
      </c>
      <c r="F7" s="158">
        <v>7</v>
      </c>
      <c r="G7" s="158">
        <v>28</v>
      </c>
      <c r="H7" s="158">
        <v>1</v>
      </c>
      <c r="I7" s="158">
        <v>291000</v>
      </c>
      <c r="J7" s="26"/>
      <c r="K7" s="26"/>
      <c r="L7" s="26"/>
      <c r="M7" s="26"/>
      <c r="N7" s="26"/>
      <c r="O7" s="26"/>
      <c r="P7" s="26"/>
      <c r="Q7" s="26"/>
      <c r="R7" s="26"/>
    </row>
    <row r="8" spans="1:18" ht="20.100000000000001" customHeight="1" x14ac:dyDescent="0.2">
      <c r="A8" s="159" t="s">
        <v>9</v>
      </c>
      <c r="B8" s="160">
        <v>1</v>
      </c>
      <c r="C8" s="160">
        <v>343</v>
      </c>
      <c r="D8" s="160">
        <v>670</v>
      </c>
      <c r="E8" s="160">
        <v>3</v>
      </c>
      <c r="F8" s="160">
        <v>6</v>
      </c>
      <c r="G8" s="160">
        <v>30</v>
      </c>
      <c r="H8" s="160">
        <v>5</v>
      </c>
      <c r="I8" s="160">
        <v>201000</v>
      </c>
      <c r="J8" s="26"/>
      <c r="K8" s="26"/>
      <c r="L8" s="26"/>
      <c r="M8" s="26"/>
      <c r="N8" s="26"/>
      <c r="O8" s="26"/>
      <c r="P8" s="26"/>
      <c r="Q8" s="26"/>
      <c r="R8" s="26"/>
    </row>
    <row r="9" spans="1:18" ht="20.100000000000001" customHeight="1" x14ac:dyDescent="0.2">
      <c r="A9" s="157" t="s">
        <v>14</v>
      </c>
      <c r="B9" s="158">
        <v>1</v>
      </c>
      <c r="C9" s="158">
        <v>285</v>
      </c>
      <c r="D9" s="158">
        <v>1320</v>
      </c>
      <c r="E9" s="158">
        <v>5</v>
      </c>
      <c r="F9" s="158">
        <v>15</v>
      </c>
      <c r="G9" s="158">
        <v>75</v>
      </c>
      <c r="H9" s="158">
        <v>0</v>
      </c>
      <c r="I9" s="158">
        <v>660000</v>
      </c>
      <c r="J9" s="26"/>
      <c r="K9" s="26"/>
      <c r="L9" s="26"/>
      <c r="M9" s="26"/>
      <c r="N9" s="26"/>
      <c r="O9" s="26"/>
      <c r="P9" s="26"/>
      <c r="Q9" s="26"/>
      <c r="R9" s="26"/>
    </row>
    <row r="10" spans="1:18" ht="18.75" customHeight="1" thickBot="1" x14ac:dyDescent="0.25">
      <c r="A10" s="161" t="s">
        <v>0</v>
      </c>
      <c r="B10" s="161">
        <v>11</v>
      </c>
      <c r="C10" s="161">
        <v>7339</v>
      </c>
      <c r="D10" s="161">
        <v>20880</v>
      </c>
      <c r="E10" s="161">
        <v>48</v>
      </c>
      <c r="F10" s="161">
        <v>125</v>
      </c>
      <c r="G10" s="161">
        <v>439</v>
      </c>
      <c r="H10" s="161">
        <v>18</v>
      </c>
      <c r="I10" s="161">
        <v>8366000</v>
      </c>
      <c r="J10" s="26"/>
      <c r="K10" s="26"/>
      <c r="L10" s="26"/>
      <c r="M10" s="26"/>
      <c r="N10" s="26"/>
      <c r="O10" s="26"/>
      <c r="P10" s="26"/>
      <c r="Q10" s="26"/>
      <c r="R10" s="26"/>
    </row>
    <row r="11" spans="1:18" ht="19.5" hidden="1" customHeight="1" x14ac:dyDescent="0.2">
      <c r="A11" s="162"/>
      <c r="B11" s="163"/>
      <c r="C11" s="163"/>
      <c r="D11" s="163">
        <v>15</v>
      </c>
      <c r="E11" s="163"/>
      <c r="F11" s="163"/>
      <c r="G11" s="163"/>
      <c r="H11" s="163"/>
      <c r="I11" s="163"/>
    </row>
    <row r="12" spans="1:18" ht="1.5" hidden="1" customHeight="1" x14ac:dyDescent="0.2">
      <c r="A12" s="155"/>
      <c r="B12" s="164"/>
      <c r="C12" s="164"/>
      <c r="D12" s="164"/>
      <c r="E12" s="164"/>
      <c r="F12" s="164"/>
      <c r="G12" s="164"/>
      <c r="H12" s="164"/>
      <c r="I12" s="164"/>
    </row>
    <row r="13" spans="1:18" ht="21.75" thickTop="1" x14ac:dyDescent="0.25">
      <c r="A13" s="467"/>
      <c r="B13" s="467"/>
      <c r="C13" s="467"/>
      <c r="D13" s="467"/>
      <c r="E13" s="467"/>
      <c r="F13" s="467"/>
      <c r="G13" s="467"/>
      <c r="H13" s="467"/>
      <c r="I13" s="467"/>
      <c r="J13" s="32"/>
      <c r="K13" s="26"/>
      <c r="L13" s="26"/>
      <c r="M13" s="26"/>
      <c r="N13" s="26"/>
      <c r="O13" s="66"/>
      <c r="P13" s="26"/>
      <c r="Q13" s="26"/>
      <c r="R13" s="26"/>
    </row>
    <row r="14" spans="1:18" ht="21" x14ac:dyDescent="0.35">
      <c r="A14" s="165"/>
      <c r="B14" s="165"/>
      <c r="C14" s="165"/>
      <c r="D14" s="165"/>
      <c r="E14" s="165"/>
      <c r="F14" s="165"/>
      <c r="G14" s="165"/>
      <c r="H14" s="165"/>
      <c r="I14" s="165"/>
      <c r="J14" s="32"/>
      <c r="K14" s="32"/>
      <c r="L14" s="32"/>
      <c r="M14" s="32"/>
      <c r="N14" s="32"/>
      <c r="O14" s="26"/>
      <c r="P14" s="26"/>
      <c r="Q14" s="26"/>
      <c r="R14" s="26"/>
    </row>
    <row r="15" spans="1:18" ht="21" x14ac:dyDescent="0.35">
      <c r="A15" s="110"/>
      <c r="B15" s="165"/>
      <c r="C15" s="165"/>
      <c r="D15" s="165"/>
      <c r="E15" s="165"/>
      <c r="F15" s="165"/>
      <c r="G15" s="165"/>
      <c r="H15" s="165"/>
      <c r="I15" s="165"/>
      <c r="J15" s="32"/>
      <c r="K15" s="32"/>
      <c r="L15" s="32"/>
      <c r="M15" s="32"/>
      <c r="N15" s="32"/>
      <c r="O15" s="32"/>
    </row>
    <row r="16" spans="1:18" ht="18" customHeight="1" x14ac:dyDescent="0.35">
      <c r="A16" s="110"/>
      <c r="B16" s="165"/>
      <c r="C16" s="165"/>
      <c r="D16" s="165"/>
      <c r="E16" s="165"/>
      <c r="F16" s="165"/>
      <c r="G16" s="165"/>
      <c r="H16" s="165"/>
      <c r="I16" s="165"/>
      <c r="J16" s="32"/>
      <c r="K16" s="32"/>
      <c r="L16" s="32"/>
      <c r="M16" s="32"/>
      <c r="N16" s="32"/>
      <c r="O16" s="32"/>
    </row>
    <row r="17" spans="1:15" ht="21" x14ac:dyDescent="0.2">
      <c r="A17" s="166"/>
      <c r="B17" s="166"/>
      <c r="C17" s="166"/>
      <c r="D17" s="166"/>
      <c r="E17" s="166"/>
      <c r="F17" s="166"/>
      <c r="G17" s="166"/>
      <c r="H17" s="166"/>
      <c r="I17" s="166"/>
      <c r="J17" s="32"/>
      <c r="K17" s="32"/>
      <c r="L17" s="32"/>
      <c r="M17" s="32"/>
      <c r="N17" s="32"/>
      <c r="O17" s="32"/>
    </row>
    <row r="18" spans="1:15" ht="21" x14ac:dyDescent="0.35">
      <c r="A18" s="152"/>
      <c r="B18" s="152"/>
      <c r="C18" s="152"/>
      <c r="D18" s="466" t="s">
        <v>89</v>
      </c>
      <c r="E18" s="466"/>
      <c r="F18" s="466"/>
      <c r="G18" s="152"/>
      <c r="H18" s="152"/>
      <c r="I18" s="152"/>
      <c r="J18" s="32"/>
      <c r="K18" s="32"/>
      <c r="L18" s="32"/>
      <c r="M18" s="32"/>
      <c r="N18" s="32"/>
      <c r="O18" s="32"/>
    </row>
    <row r="19" spans="1:15" ht="21.75" thickBot="1" x14ac:dyDescent="0.25">
      <c r="A19" s="415" t="s">
        <v>119</v>
      </c>
      <c r="B19" s="415"/>
      <c r="C19" s="415"/>
      <c r="D19" s="415"/>
      <c r="E19" s="415"/>
      <c r="F19" s="415"/>
      <c r="G19" s="415"/>
      <c r="H19" s="415"/>
      <c r="I19" s="415"/>
      <c r="K19" s="32"/>
      <c r="L19" s="32"/>
      <c r="M19" s="32"/>
      <c r="N19" s="26"/>
      <c r="O19" s="26"/>
    </row>
    <row r="20" spans="1:15" ht="14.25" hidden="1" customHeight="1" x14ac:dyDescent="0.2">
      <c r="A20" s="108"/>
      <c r="B20" s="108"/>
      <c r="C20" s="108"/>
      <c r="D20" s="108"/>
      <c r="E20" s="108"/>
      <c r="F20" s="108"/>
      <c r="G20" s="108"/>
      <c r="H20" s="108"/>
      <c r="I20" s="108"/>
    </row>
    <row r="21" spans="1:15" ht="43.5" hidden="1" thickTop="1" thickBot="1" x14ac:dyDescent="0.25">
      <c r="A21" s="153" t="s">
        <v>84</v>
      </c>
      <c r="B21" s="167" t="s">
        <v>16</v>
      </c>
      <c r="C21" s="167" t="s">
        <v>27</v>
      </c>
      <c r="D21" s="167" t="s">
        <v>28</v>
      </c>
      <c r="E21" s="167" t="s">
        <v>39</v>
      </c>
      <c r="F21" s="167" t="s">
        <v>54</v>
      </c>
      <c r="G21" s="167" t="s">
        <v>40</v>
      </c>
      <c r="H21" s="167" t="s">
        <v>41</v>
      </c>
      <c r="I21" s="167" t="s">
        <v>56</v>
      </c>
    </row>
    <row r="22" spans="1:15" ht="40.5" customHeight="1" thickTop="1" thickBot="1" x14ac:dyDescent="0.25">
      <c r="A22" s="170" t="s">
        <v>84</v>
      </c>
      <c r="B22" s="171" t="s">
        <v>16</v>
      </c>
      <c r="C22" s="171" t="s">
        <v>27</v>
      </c>
      <c r="D22" s="171" t="s">
        <v>28</v>
      </c>
      <c r="E22" s="171" t="s">
        <v>39</v>
      </c>
      <c r="F22" s="171" t="s">
        <v>54</v>
      </c>
      <c r="G22" s="171" t="s">
        <v>40</v>
      </c>
      <c r="H22" s="171" t="s">
        <v>41</v>
      </c>
      <c r="I22" s="171" t="s">
        <v>56</v>
      </c>
    </row>
    <row r="23" spans="1:15" ht="21" x14ac:dyDescent="0.2">
      <c r="A23" s="155" t="s">
        <v>4</v>
      </c>
      <c r="B23" s="156">
        <v>2</v>
      </c>
      <c r="C23" s="156">
        <v>0</v>
      </c>
      <c r="D23" s="156">
        <v>12304</v>
      </c>
      <c r="E23" s="156">
        <v>15</v>
      </c>
      <c r="F23" s="156">
        <v>69</v>
      </c>
      <c r="G23" s="156">
        <v>142</v>
      </c>
      <c r="H23" s="156">
        <v>0</v>
      </c>
      <c r="I23" s="156">
        <v>4595000</v>
      </c>
    </row>
    <row r="24" spans="1:15" ht="21.75" thickBot="1" x14ac:dyDescent="0.25">
      <c r="A24" s="168" t="s">
        <v>0</v>
      </c>
      <c r="B24" s="169">
        <v>2</v>
      </c>
      <c r="C24" s="169">
        <v>0</v>
      </c>
      <c r="D24" s="169">
        <v>12304</v>
      </c>
      <c r="E24" s="169">
        <v>15</v>
      </c>
      <c r="F24" s="169">
        <v>69</v>
      </c>
      <c r="G24" s="169">
        <v>142</v>
      </c>
      <c r="H24" s="169">
        <v>0</v>
      </c>
      <c r="I24" s="169">
        <v>4595000</v>
      </c>
    </row>
    <row r="25" spans="1:15" ht="16.5" thickTop="1" x14ac:dyDescent="0.2">
      <c r="A25" s="464"/>
      <c r="B25" s="464"/>
      <c r="C25" s="464"/>
      <c r="D25" s="464"/>
      <c r="E25" s="464"/>
      <c r="F25" s="464"/>
      <c r="G25" s="464"/>
      <c r="H25" s="464"/>
      <c r="I25" s="464"/>
    </row>
    <row r="35" spans="4:6" hidden="1" x14ac:dyDescent="0.2"/>
    <row r="36" spans="4:6" hidden="1" x14ac:dyDescent="0.2"/>
    <row r="37" spans="4:6" hidden="1" x14ac:dyDescent="0.2"/>
    <row r="38" spans="4:6" hidden="1" x14ac:dyDescent="0.2"/>
    <row r="39" spans="4:6" hidden="1" x14ac:dyDescent="0.2"/>
    <row r="41" spans="4:6" ht="14.25" x14ac:dyDescent="0.2">
      <c r="D41" s="463"/>
      <c r="E41" s="463"/>
      <c r="F41" s="463"/>
    </row>
  </sheetData>
  <mergeCells count="8">
    <mergeCell ref="D41:F41"/>
    <mergeCell ref="A25:I25"/>
    <mergeCell ref="K3:R3"/>
    <mergeCell ref="A3:I3"/>
    <mergeCell ref="D2:F2"/>
    <mergeCell ref="A13:I13"/>
    <mergeCell ref="D18:F18"/>
    <mergeCell ref="A19:I19"/>
  </mergeCells>
  <phoneticPr fontId="8" type="noConversion"/>
  <printOptions horizontalCentered="1" verticalCentered="1"/>
  <pageMargins left="1.1399999999999999" right="1.44" top="1.41" bottom="0.96" header="0.2" footer="0.41"/>
  <pageSetup paperSize="9" scale="6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5"/>
  <sheetViews>
    <sheetView rightToLeft="1" tabSelected="1" zoomScale="75" zoomScaleNormal="75" zoomScaleSheetLayoutView="77" workbookViewId="0">
      <selection activeCell="C52" sqref="C52"/>
    </sheetView>
  </sheetViews>
  <sheetFormatPr defaultRowHeight="12.75" x14ac:dyDescent="0.2"/>
  <cols>
    <col min="1" max="1" width="16.140625" customWidth="1"/>
    <col min="2" max="2" width="10" customWidth="1"/>
    <col min="3" max="4" width="14.5703125" customWidth="1"/>
    <col min="5" max="5" width="13.140625" customWidth="1"/>
    <col min="6" max="6" width="14.28515625" customWidth="1"/>
    <col min="7" max="7" width="15.28515625" customWidth="1"/>
    <col min="8" max="8" width="14" customWidth="1"/>
    <col min="9" max="9" width="24.85546875" customWidth="1"/>
  </cols>
  <sheetData>
    <row r="1" spans="1:53" ht="16.5" customHeight="1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53" ht="24" customHeight="1" x14ac:dyDescent="0.25">
      <c r="A2" s="468" t="s">
        <v>90</v>
      </c>
      <c r="B2" s="468"/>
      <c r="C2" s="468"/>
      <c r="D2" s="468"/>
      <c r="E2" s="468"/>
      <c r="F2" s="468"/>
      <c r="G2" s="468"/>
      <c r="H2" s="468"/>
      <c r="I2" s="468"/>
      <c r="J2" s="118"/>
      <c r="K2" s="118"/>
      <c r="L2" s="118"/>
      <c r="M2" s="118"/>
      <c r="N2" s="118"/>
    </row>
    <row r="3" spans="1:53" ht="18" customHeight="1" x14ac:dyDescent="0.2">
      <c r="A3" s="470" t="s">
        <v>120</v>
      </c>
      <c r="B3" s="470"/>
      <c r="C3" s="470"/>
      <c r="D3" s="470"/>
      <c r="E3" s="470"/>
      <c r="F3" s="470"/>
      <c r="G3" s="470"/>
      <c r="H3" s="470"/>
      <c r="I3" s="470"/>
      <c r="J3" s="120"/>
      <c r="K3" s="120"/>
      <c r="L3" s="120"/>
      <c r="M3" s="120"/>
      <c r="N3" s="120"/>
      <c r="O3" s="18"/>
      <c r="P3" s="18"/>
    </row>
    <row r="4" spans="1:53" ht="19.5" thickBot="1" x14ac:dyDescent="0.35">
      <c r="A4" s="469"/>
      <c r="B4" s="469"/>
      <c r="C4" s="316"/>
      <c r="D4" s="316"/>
      <c r="E4" s="316"/>
      <c r="F4" s="316"/>
      <c r="G4" s="316"/>
      <c r="H4" s="316"/>
      <c r="I4" s="316"/>
      <c r="J4" s="118"/>
      <c r="K4" s="118"/>
      <c r="L4" s="118"/>
      <c r="M4" s="118"/>
      <c r="N4" s="118"/>
    </row>
    <row r="5" spans="1:53" ht="44.25" customHeight="1" thickTop="1" thickBot="1" x14ac:dyDescent="0.3">
      <c r="A5" s="317" t="s">
        <v>15</v>
      </c>
      <c r="B5" s="171" t="s">
        <v>16</v>
      </c>
      <c r="C5" s="171" t="s">
        <v>27</v>
      </c>
      <c r="D5" s="171" t="s">
        <v>28</v>
      </c>
      <c r="E5" s="171" t="s">
        <v>39</v>
      </c>
      <c r="F5" s="171" t="s">
        <v>54</v>
      </c>
      <c r="G5" s="171" t="s">
        <v>40</v>
      </c>
      <c r="H5" s="171" t="s">
        <v>41</v>
      </c>
      <c r="I5" s="171" t="s">
        <v>56</v>
      </c>
      <c r="J5" s="118"/>
      <c r="K5" s="118"/>
      <c r="L5" s="118"/>
      <c r="M5" s="118"/>
      <c r="N5" s="118"/>
    </row>
    <row r="6" spans="1:53" ht="18.75" customHeight="1" x14ac:dyDescent="0.25">
      <c r="A6" s="318" t="s">
        <v>1</v>
      </c>
      <c r="B6" s="375">
        <v>5</v>
      </c>
      <c r="C6" s="375">
        <v>3417</v>
      </c>
      <c r="D6" s="375">
        <v>5950</v>
      </c>
      <c r="E6" s="376">
        <v>21</v>
      </c>
      <c r="F6" s="375">
        <v>40</v>
      </c>
      <c r="G6" s="375">
        <v>133</v>
      </c>
      <c r="H6" s="375">
        <v>51</v>
      </c>
      <c r="I6" s="375">
        <v>1353350</v>
      </c>
      <c r="J6" s="118"/>
      <c r="K6" s="118"/>
      <c r="L6" s="118"/>
      <c r="M6" s="118"/>
      <c r="N6" s="118"/>
    </row>
    <row r="7" spans="1:53" ht="20.100000000000001" customHeight="1" x14ac:dyDescent="0.25">
      <c r="A7" s="319" t="s">
        <v>37</v>
      </c>
      <c r="B7" s="377">
        <v>38</v>
      </c>
      <c r="C7" s="377">
        <v>20546</v>
      </c>
      <c r="D7" s="377">
        <v>62392</v>
      </c>
      <c r="E7" s="377">
        <v>116</v>
      </c>
      <c r="F7" s="377">
        <v>226</v>
      </c>
      <c r="G7" s="377">
        <v>641</v>
      </c>
      <c r="H7" s="377">
        <v>269</v>
      </c>
      <c r="I7" s="377">
        <v>27955800</v>
      </c>
      <c r="J7" s="118"/>
      <c r="K7" s="121"/>
      <c r="L7" s="118"/>
      <c r="M7" s="118"/>
      <c r="N7" s="118"/>
    </row>
    <row r="8" spans="1:53" ht="20.100000000000001" customHeight="1" x14ac:dyDescent="0.25">
      <c r="A8" s="320" t="s">
        <v>3</v>
      </c>
      <c r="B8" s="378">
        <v>11</v>
      </c>
      <c r="C8" s="378">
        <v>3286</v>
      </c>
      <c r="D8" s="378">
        <v>5268</v>
      </c>
      <c r="E8" s="378">
        <v>33</v>
      </c>
      <c r="F8" s="378">
        <v>48</v>
      </c>
      <c r="G8" s="378">
        <v>152</v>
      </c>
      <c r="H8" s="378">
        <v>59</v>
      </c>
      <c r="I8" s="378">
        <v>1649000</v>
      </c>
      <c r="J8" s="118"/>
      <c r="K8" s="118"/>
      <c r="L8" s="118"/>
      <c r="M8" s="118"/>
      <c r="N8" s="118"/>
    </row>
    <row r="9" spans="1:53" ht="20.100000000000001" customHeight="1" x14ac:dyDescent="0.25">
      <c r="A9" s="319" t="s">
        <v>5</v>
      </c>
      <c r="B9" s="377">
        <v>15</v>
      </c>
      <c r="C9" s="377">
        <v>5884</v>
      </c>
      <c r="D9" s="377">
        <v>9918</v>
      </c>
      <c r="E9" s="377">
        <v>47</v>
      </c>
      <c r="F9" s="377">
        <v>89</v>
      </c>
      <c r="G9" s="377">
        <v>223</v>
      </c>
      <c r="H9" s="377">
        <v>97</v>
      </c>
      <c r="I9" s="377">
        <v>3524300</v>
      </c>
      <c r="J9" s="118"/>
      <c r="K9" s="118"/>
      <c r="L9" s="118"/>
      <c r="M9" s="118"/>
      <c r="N9" s="118"/>
    </row>
    <row r="10" spans="1:53" ht="20.100000000000001" customHeight="1" x14ac:dyDescent="0.25">
      <c r="A10" s="320" t="s">
        <v>4</v>
      </c>
      <c r="B10" s="378">
        <v>227</v>
      </c>
      <c r="C10" s="378">
        <v>123427</v>
      </c>
      <c r="D10" s="378">
        <v>300858</v>
      </c>
      <c r="E10" s="378">
        <v>904</v>
      </c>
      <c r="F10" s="378">
        <v>1794</v>
      </c>
      <c r="G10" s="378">
        <v>4662</v>
      </c>
      <c r="H10" s="378">
        <v>1275</v>
      </c>
      <c r="I10" s="378">
        <v>121757875</v>
      </c>
      <c r="J10" s="118"/>
      <c r="K10" s="118"/>
      <c r="L10" s="118"/>
      <c r="M10" s="118"/>
      <c r="N10" s="118"/>
    </row>
    <row r="11" spans="1:53" s="24" customFormat="1" ht="20.100000000000001" customHeight="1" x14ac:dyDescent="0.25">
      <c r="A11" s="319" t="s">
        <v>6</v>
      </c>
      <c r="B11" s="377">
        <v>24</v>
      </c>
      <c r="C11" s="377">
        <v>9918</v>
      </c>
      <c r="D11" s="377">
        <v>23438</v>
      </c>
      <c r="E11" s="377">
        <v>81</v>
      </c>
      <c r="F11" s="377">
        <v>204</v>
      </c>
      <c r="G11" s="377">
        <v>397</v>
      </c>
      <c r="H11" s="377">
        <v>153</v>
      </c>
      <c r="I11" s="377">
        <v>15152050</v>
      </c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</row>
    <row r="12" spans="1:53" s="47" customFormat="1" ht="20.100000000000001" customHeight="1" x14ac:dyDescent="0.25">
      <c r="A12" s="320" t="s">
        <v>7</v>
      </c>
      <c r="B12" s="378">
        <v>53</v>
      </c>
      <c r="C12" s="378">
        <v>14741</v>
      </c>
      <c r="D12" s="378">
        <v>64984</v>
      </c>
      <c r="E12" s="378">
        <v>265</v>
      </c>
      <c r="F12" s="378">
        <v>566</v>
      </c>
      <c r="G12" s="378">
        <v>1374</v>
      </c>
      <c r="H12" s="378">
        <v>282</v>
      </c>
      <c r="I12" s="378">
        <v>25418660</v>
      </c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</row>
    <row r="13" spans="1:53" s="24" customFormat="1" ht="20.100000000000001" customHeight="1" x14ac:dyDescent="0.25">
      <c r="A13" s="319" t="s">
        <v>12</v>
      </c>
      <c r="B13" s="377">
        <v>7</v>
      </c>
      <c r="C13" s="377">
        <v>1837</v>
      </c>
      <c r="D13" s="377">
        <v>3800</v>
      </c>
      <c r="E13" s="377">
        <v>23</v>
      </c>
      <c r="F13" s="377">
        <v>43</v>
      </c>
      <c r="G13" s="377">
        <v>100</v>
      </c>
      <c r="H13" s="377">
        <v>61</v>
      </c>
      <c r="I13" s="377">
        <v>1842100</v>
      </c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</row>
    <row r="14" spans="1:53" s="47" customFormat="1" ht="20.100000000000001" customHeight="1" x14ac:dyDescent="0.25">
      <c r="A14" s="320" t="s">
        <v>2</v>
      </c>
      <c r="B14" s="378">
        <v>2</v>
      </c>
      <c r="C14" s="378">
        <v>700</v>
      </c>
      <c r="D14" s="378">
        <v>1069</v>
      </c>
      <c r="E14" s="378">
        <v>7</v>
      </c>
      <c r="F14" s="378">
        <v>12</v>
      </c>
      <c r="G14" s="378">
        <v>38</v>
      </c>
      <c r="H14" s="378">
        <v>3</v>
      </c>
      <c r="I14" s="378">
        <v>320700</v>
      </c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</row>
    <row r="15" spans="1:53" s="24" customFormat="1" ht="20.100000000000001" customHeight="1" x14ac:dyDescent="0.25">
      <c r="A15" s="319" t="s">
        <v>8</v>
      </c>
      <c r="B15" s="377">
        <v>30</v>
      </c>
      <c r="C15" s="377">
        <v>13985</v>
      </c>
      <c r="D15" s="377">
        <v>44650</v>
      </c>
      <c r="E15" s="377">
        <v>141</v>
      </c>
      <c r="F15" s="377">
        <v>331</v>
      </c>
      <c r="G15" s="377">
        <v>866</v>
      </c>
      <c r="H15" s="377">
        <v>248</v>
      </c>
      <c r="I15" s="377">
        <v>21900600</v>
      </c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  <c r="AW15" s="118"/>
      <c r="AX15" s="118"/>
      <c r="AY15" s="118"/>
      <c r="AZ15" s="118"/>
      <c r="BA15" s="118"/>
    </row>
    <row r="16" spans="1:53" s="47" customFormat="1" ht="20.100000000000001" customHeight="1" x14ac:dyDescent="0.25">
      <c r="A16" s="320" t="s">
        <v>69</v>
      </c>
      <c r="B16" s="378">
        <v>6</v>
      </c>
      <c r="C16" s="378">
        <v>1707</v>
      </c>
      <c r="D16" s="378">
        <v>3235</v>
      </c>
      <c r="E16" s="378">
        <v>18</v>
      </c>
      <c r="F16" s="378">
        <v>46</v>
      </c>
      <c r="G16" s="378">
        <v>78</v>
      </c>
      <c r="H16" s="378">
        <v>44</v>
      </c>
      <c r="I16" s="378">
        <v>1143400</v>
      </c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</row>
    <row r="17" spans="1:53" s="24" customFormat="1" ht="20.100000000000001" customHeight="1" x14ac:dyDescent="0.25">
      <c r="A17" s="319" t="s">
        <v>10</v>
      </c>
      <c r="B17" s="377">
        <v>18</v>
      </c>
      <c r="C17" s="377">
        <v>4661</v>
      </c>
      <c r="D17" s="377">
        <v>12228</v>
      </c>
      <c r="E17" s="377">
        <v>56</v>
      </c>
      <c r="F17" s="377">
        <v>137</v>
      </c>
      <c r="G17" s="377">
        <v>332</v>
      </c>
      <c r="H17" s="377">
        <v>88</v>
      </c>
      <c r="I17" s="377">
        <v>5283450</v>
      </c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</row>
    <row r="18" spans="1:53" s="47" customFormat="1" ht="20.100000000000001" customHeight="1" x14ac:dyDescent="0.25">
      <c r="A18" s="320" t="s">
        <v>11</v>
      </c>
      <c r="B18" s="378">
        <v>38</v>
      </c>
      <c r="C18" s="378">
        <v>13379</v>
      </c>
      <c r="D18" s="378">
        <v>30120</v>
      </c>
      <c r="E18" s="378">
        <v>136</v>
      </c>
      <c r="F18" s="378">
        <v>248</v>
      </c>
      <c r="G18" s="378">
        <v>620</v>
      </c>
      <c r="H18" s="378">
        <v>99</v>
      </c>
      <c r="I18" s="378">
        <v>11636100</v>
      </c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</row>
    <row r="19" spans="1:53" s="24" customFormat="1" ht="20.100000000000001" customHeight="1" x14ac:dyDescent="0.25">
      <c r="A19" s="319" t="s">
        <v>13</v>
      </c>
      <c r="B19" s="377">
        <v>1</v>
      </c>
      <c r="C19" s="377">
        <v>446</v>
      </c>
      <c r="D19" s="377">
        <v>232</v>
      </c>
      <c r="E19" s="377">
        <v>3</v>
      </c>
      <c r="F19" s="377">
        <v>18</v>
      </c>
      <c r="G19" s="377">
        <v>36</v>
      </c>
      <c r="H19" s="377">
        <v>20</v>
      </c>
      <c r="I19" s="377">
        <v>93000</v>
      </c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</row>
    <row r="20" spans="1:53" s="24" customFormat="1" ht="20.100000000000001" customHeight="1" thickBot="1" x14ac:dyDescent="0.3">
      <c r="A20" s="321" t="s">
        <v>14</v>
      </c>
      <c r="B20" s="379">
        <v>16</v>
      </c>
      <c r="C20" s="379">
        <v>15695</v>
      </c>
      <c r="D20" s="379">
        <v>23198</v>
      </c>
      <c r="E20" s="379">
        <v>53</v>
      </c>
      <c r="F20" s="379">
        <v>119</v>
      </c>
      <c r="G20" s="379">
        <v>325</v>
      </c>
      <c r="H20" s="379">
        <v>90</v>
      </c>
      <c r="I20" s="379">
        <v>14280200</v>
      </c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</row>
    <row r="21" spans="1:53" s="47" customFormat="1" ht="20.100000000000001" customHeight="1" thickBot="1" x14ac:dyDescent="0.3">
      <c r="A21" s="322" t="s">
        <v>0</v>
      </c>
      <c r="B21" s="380">
        <f t="shared" ref="B21:I21" si="0">SUM(B6:B20)</f>
        <v>491</v>
      </c>
      <c r="C21" s="380">
        <f t="shared" si="0"/>
        <v>233629</v>
      </c>
      <c r="D21" s="380">
        <f t="shared" si="0"/>
        <v>591340</v>
      </c>
      <c r="E21" s="380">
        <f t="shared" si="0"/>
        <v>1904</v>
      </c>
      <c r="F21" s="380">
        <f t="shared" si="0"/>
        <v>3921</v>
      </c>
      <c r="G21" s="380">
        <f t="shared" si="0"/>
        <v>9977</v>
      </c>
      <c r="H21" s="380">
        <f t="shared" si="0"/>
        <v>2839</v>
      </c>
      <c r="I21" s="380">
        <f t="shared" si="0"/>
        <v>253310585</v>
      </c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</row>
    <row r="22" spans="1:53" ht="17.25" customHeight="1" thickTop="1" x14ac:dyDescent="0.25">
      <c r="A22" s="473"/>
      <c r="B22" s="473"/>
      <c r="C22" s="473"/>
      <c r="D22" s="473"/>
      <c r="E22" s="473"/>
      <c r="F22" s="473"/>
      <c r="G22" s="473"/>
      <c r="H22" s="473"/>
      <c r="I22" s="473"/>
      <c r="J22" s="116"/>
      <c r="K22" s="116"/>
      <c r="L22" s="116"/>
      <c r="M22" s="116"/>
      <c r="N22" s="118"/>
      <c r="O22" s="26"/>
    </row>
    <row r="23" spans="1:53" ht="15" customHeight="1" x14ac:dyDescent="0.2">
      <c r="A23" s="472"/>
      <c r="B23" s="472"/>
      <c r="C23" s="472"/>
      <c r="D23" s="472"/>
      <c r="E23" s="472"/>
      <c r="F23" s="472"/>
      <c r="G23" s="472"/>
      <c r="H23" s="472"/>
      <c r="I23" s="472"/>
      <c r="J23" s="116"/>
      <c r="K23" s="116"/>
      <c r="L23" s="116"/>
      <c r="M23" s="116"/>
      <c r="N23" s="116"/>
      <c r="O23" s="32"/>
    </row>
    <row r="24" spans="1:53" ht="15.75" x14ac:dyDescent="0.25">
      <c r="A24" s="471"/>
      <c r="B24" s="471"/>
      <c r="C24" s="471"/>
      <c r="D24" s="471"/>
      <c r="E24" s="471"/>
      <c r="F24" s="471"/>
      <c r="G24" s="471"/>
      <c r="H24" s="471"/>
      <c r="I24" s="471"/>
      <c r="J24" s="471"/>
      <c r="K24" s="471"/>
      <c r="L24" s="471"/>
      <c r="M24" s="471"/>
      <c r="N24" s="471"/>
      <c r="O24" s="26"/>
    </row>
    <row r="25" spans="1:53" x14ac:dyDescent="0.2">
      <c r="A25" s="109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</row>
    <row r="26" spans="1:53" ht="15.75" x14ac:dyDescent="0.25">
      <c r="A26" s="109"/>
      <c r="B26" s="109"/>
      <c r="C26" s="109"/>
      <c r="D26" s="109"/>
      <c r="E26" s="119"/>
      <c r="F26" s="109"/>
      <c r="G26" s="109"/>
      <c r="H26" s="109"/>
      <c r="I26" s="109"/>
      <c r="J26" s="109"/>
      <c r="K26" s="109"/>
      <c r="L26" s="109"/>
      <c r="M26" s="109"/>
      <c r="N26" s="109"/>
    </row>
    <row r="27" spans="1:53" x14ac:dyDescent="0.2">
      <c r="A27" s="109"/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</row>
    <row r="28" spans="1:53" x14ac:dyDescent="0.2">
      <c r="A28" s="109"/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</row>
    <row r="41" hidden="1" x14ac:dyDescent="0.2"/>
    <row r="42" hidden="1" x14ac:dyDescent="0.2"/>
    <row r="43" hidden="1" x14ac:dyDescent="0.2"/>
    <row r="44" hidden="1" x14ac:dyDescent="0.2"/>
    <row r="45" hidden="1" x14ac:dyDescent="0.2"/>
  </sheetData>
  <mergeCells count="6">
    <mergeCell ref="A2:I2"/>
    <mergeCell ref="A4:B4"/>
    <mergeCell ref="A3:I3"/>
    <mergeCell ref="A24:N24"/>
    <mergeCell ref="A23:I23"/>
    <mergeCell ref="A22:I22"/>
  </mergeCells>
  <phoneticPr fontId="8" type="noConversion"/>
  <printOptions horizontalCentered="1" verticalCentered="1"/>
  <pageMargins left="0.34" right="0.7" top="1.24" bottom="0.69" header="0.27559055118110198" footer="0.73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rightToLeft="1" tabSelected="1" topLeftCell="C1" zoomScale="75" zoomScaleNormal="75" zoomScaleSheetLayoutView="76" workbookViewId="0">
      <selection activeCell="C52" sqref="C52"/>
    </sheetView>
  </sheetViews>
  <sheetFormatPr defaultRowHeight="12.75" x14ac:dyDescent="0.2"/>
  <cols>
    <col min="1" max="1" width="1.85546875" style="1" hidden="1" customWidth="1"/>
    <col min="2" max="2" width="9.28515625" style="1" hidden="1" customWidth="1"/>
    <col min="3" max="3" width="14.42578125" style="1" customWidth="1"/>
    <col min="4" max="4" width="11.5703125" style="1" customWidth="1"/>
    <col min="5" max="5" width="18.28515625" style="1" customWidth="1"/>
    <col min="6" max="6" width="14.5703125" style="1" customWidth="1"/>
    <col min="7" max="8" width="16" style="1" customWidth="1"/>
    <col min="9" max="9" width="15.42578125" style="1" customWidth="1"/>
    <col min="10" max="10" width="41.42578125" style="1" customWidth="1"/>
    <col min="11" max="11" width="6.7109375" style="1" customWidth="1"/>
    <col min="12" max="16384" width="9.140625" style="1"/>
  </cols>
  <sheetData>
    <row r="1" spans="1:19" ht="36" customHeight="1" x14ac:dyDescent="0.2">
      <c r="A1" s="8"/>
      <c r="B1" s="7"/>
      <c r="C1" s="449" t="s">
        <v>100</v>
      </c>
      <c r="D1" s="449"/>
      <c r="E1" s="449"/>
      <c r="F1" s="449"/>
      <c r="G1" s="449"/>
      <c r="H1" s="449"/>
      <c r="I1" s="449"/>
      <c r="J1" s="449"/>
      <c r="K1" s="25"/>
      <c r="L1" s="25"/>
      <c r="M1" s="25"/>
      <c r="N1" s="25"/>
      <c r="O1" s="25"/>
      <c r="P1" s="25"/>
      <c r="Q1" s="25"/>
      <c r="R1" s="25"/>
      <c r="S1" s="25"/>
    </row>
    <row r="2" spans="1:19" ht="21" customHeight="1" x14ac:dyDescent="0.2">
      <c r="A2" s="8"/>
      <c r="B2" s="7"/>
      <c r="C2" s="415" t="s">
        <v>121</v>
      </c>
      <c r="D2" s="415"/>
      <c r="E2" s="415"/>
      <c r="F2" s="415"/>
      <c r="G2" s="415"/>
      <c r="H2" s="415"/>
      <c r="I2" s="415"/>
      <c r="J2" s="415"/>
      <c r="K2" s="25"/>
      <c r="L2" s="25"/>
      <c r="M2" s="25"/>
      <c r="N2" s="25"/>
      <c r="O2" s="25"/>
      <c r="P2" s="25"/>
      <c r="Q2" s="25"/>
      <c r="R2" s="25"/>
      <c r="S2" s="25"/>
    </row>
    <row r="3" spans="1:19" ht="20.25" customHeight="1" thickBot="1" x14ac:dyDescent="0.25">
      <c r="A3" s="460" t="s">
        <v>58</v>
      </c>
      <c r="B3" s="460"/>
      <c r="C3" s="108"/>
      <c r="D3" s="108"/>
      <c r="E3" s="108"/>
      <c r="F3" s="108"/>
      <c r="G3" s="108"/>
      <c r="H3" s="108"/>
      <c r="I3" s="108"/>
      <c r="J3" s="323" t="s">
        <v>29</v>
      </c>
      <c r="K3" s="25"/>
      <c r="L3" s="25"/>
      <c r="M3" s="25"/>
      <c r="N3" s="25"/>
      <c r="O3" s="25"/>
      <c r="P3" s="25"/>
      <c r="Q3" s="25"/>
      <c r="R3" s="25"/>
      <c r="S3" s="25"/>
    </row>
    <row r="4" spans="1:19" ht="23.25" customHeight="1" thickTop="1" thickBot="1" x14ac:dyDescent="0.25">
      <c r="A4" s="15"/>
      <c r="B4" s="4"/>
      <c r="C4" s="117" t="s">
        <v>15</v>
      </c>
      <c r="D4" s="381" t="s">
        <v>16</v>
      </c>
      <c r="E4" s="381" t="s">
        <v>28</v>
      </c>
      <c r="F4" s="381" t="s">
        <v>39</v>
      </c>
      <c r="G4" s="381" t="s">
        <v>54</v>
      </c>
      <c r="H4" s="381" t="s">
        <v>40</v>
      </c>
      <c r="I4" s="381" t="s">
        <v>41</v>
      </c>
      <c r="J4" s="381" t="s">
        <v>35</v>
      </c>
      <c r="K4" s="25"/>
      <c r="L4" s="25"/>
      <c r="M4" s="25"/>
      <c r="N4" s="25"/>
      <c r="O4" s="25"/>
      <c r="P4" s="25"/>
      <c r="Q4" s="25"/>
      <c r="R4" s="25"/>
      <c r="S4" s="25"/>
    </row>
    <row r="5" spans="1:19" ht="35.1" customHeight="1" x14ac:dyDescent="0.2">
      <c r="A5" s="13"/>
      <c r="B5" s="125"/>
      <c r="C5" s="173" t="s">
        <v>1</v>
      </c>
      <c r="D5" s="174">
        <v>1</v>
      </c>
      <c r="E5" s="174">
        <v>600</v>
      </c>
      <c r="F5" s="174">
        <v>3</v>
      </c>
      <c r="G5" s="174">
        <v>6</v>
      </c>
      <c r="H5" s="174">
        <v>12</v>
      </c>
      <c r="I5" s="174">
        <v>1</v>
      </c>
      <c r="J5" s="174">
        <v>180000</v>
      </c>
      <c r="K5" s="25"/>
      <c r="L5" s="25"/>
      <c r="M5" s="25"/>
      <c r="N5" s="25"/>
      <c r="O5" s="25"/>
      <c r="P5" s="25"/>
      <c r="Q5" s="25"/>
      <c r="R5" s="25"/>
      <c r="S5" s="25"/>
    </row>
    <row r="6" spans="1:19" ht="35.1" customHeight="1" x14ac:dyDescent="0.2">
      <c r="A6" s="13"/>
      <c r="B6" s="5" t="s">
        <v>37</v>
      </c>
      <c r="C6" s="154" t="s">
        <v>37</v>
      </c>
      <c r="D6" s="175">
        <v>1</v>
      </c>
      <c r="E6" s="175">
        <v>660</v>
      </c>
      <c r="F6" s="175">
        <v>3</v>
      </c>
      <c r="G6" s="175">
        <v>6</v>
      </c>
      <c r="H6" s="175">
        <v>15</v>
      </c>
      <c r="I6" s="175">
        <v>3</v>
      </c>
      <c r="J6" s="175">
        <v>195000</v>
      </c>
      <c r="L6" s="25"/>
      <c r="M6" s="25"/>
      <c r="N6" s="25"/>
      <c r="O6" s="25"/>
      <c r="P6" s="25"/>
      <c r="Q6" s="25"/>
      <c r="R6" s="25"/>
      <c r="S6" s="25"/>
    </row>
    <row r="7" spans="1:19" ht="35.1" customHeight="1" x14ac:dyDescent="0.2">
      <c r="A7" s="13"/>
      <c r="B7" s="5" t="s">
        <v>4</v>
      </c>
      <c r="C7" s="173" t="s">
        <v>4</v>
      </c>
      <c r="D7" s="174">
        <v>4</v>
      </c>
      <c r="E7" s="174">
        <v>3268</v>
      </c>
      <c r="F7" s="174">
        <v>11</v>
      </c>
      <c r="G7" s="174">
        <v>28</v>
      </c>
      <c r="H7" s="174">
        <v>81</v>
      </c>
      <c r="I7" s="174">
        <v>8</v>
      </c>
      <c r="J7" s="174">
        <v>1538600</v>
      </c>
      <c r="L7" s="25"/>
      <c r="M7" s="25"/>
      <c r="N7" s="25"/>
      <c r="O7" s="25"/>
      <c r="P7" s="25"/>
      <c r="Q7" s="25"/>
      <c r="R7" s="25"/>
      <c r="S7" s="25"/>
    </row>
    <row r="8" spans="1:19" ht="35.1" customHeight="1" x14ac:dyDescent="0.2">
      <c r="A8" s="13"/>
      <c r="B8" s="5"/>
      <c r="C8" s="154" t="s">
        <v>7</v>
      </c>
      <c r="D8" s="175">
        <v>9</v>
      </c>
      <c r="E8" s="175">
        <v>8641</v>
      </c>
      <c r="F8" s="175">
        <v>30</v>
      </c>
      <c r="G8" s="175">
        <v>41</v>
      </c>
      <c r="H8" s="175">
        <v>161</v>
      </c>
      <c r="I8" s="175">
        <v>31</v>
      </c>
      <c r="J8" s="175">
        <v>3155600</v>
      </c>
      <c r="L8" s="25"/>
      <c r="M8" s="25"/>
      <c r="N8" s="25"/>
      <c r="O8" s="25"/>
      <c r="P8" s="25"/>
      <c r="Q8" s="25"/>
      <c r="R8" s="25"/>
      <c r="S8" s="25"/>
    </row>
    <row r="9" spans="1:19" ht="35.1" customHeight="1" x14ac:dyDescent="0.2">
      <c r="A9" s="13"/>
      <c r="B9" s="5" t="s">
        <v>7</v>
      </c>
      <c r="C9" s="173" t="s">
        <v>12</v>
      </c>
      <c r="D9" s="174">
        <v>2</v>
      </c>
      <c r="E9" s="174">
        <v>697</v>
      </c>
      <c r="F9" s="174">
        <v>7</v>
      </c>
      <c r="G9" s="174">
        <v>12</v>
      </c>
      <c r="H9" s="174">
        <v>28</v>
      </c>
      <c r="I9" s="174">
        <v>2</v>
      </c>
      <c r="J9" s="174">
        <v>216050</v>
      </c>
      <c r="L9" s="25"/>
      <c r="M9" s="25"/>
      <c r="N9" s="25"/>
      <c r="O9" s="25"/>
      <c r="P9" s="25"/>
      <c r="Q9" s="25"/>
      <c r="R9" s="25"/>
      <c r="S9" s="25"/>
    </row>
    <row r="10" spans="1:19" ht="35.1" customHeight="1" x14ac:dyDescent="0.2">
      <c r="A10" s="13"/>
      <c r="B10" s="6" t="s">
        <v>11</v>
      </c>
      <c r="C10" s="154" t="s">
        <v>10</v>
      </c>
      <c r="D10" s="175">
        <v>1</v>
      </c>
      <c r="E10" s="175">
        <v>383</v>
      </c>
      <c r="F10" s="175">
        <v>3</v>
      </c>
      <c r="G10" s="175">
        <v>4</v>
      </c>
      <c r="H10" s="175">
        <v>8</v>
      </c>
      <c r="I10" s="175">
        <v>6</v>
      </c>
      <c r="J10" s="175">
        <v>172350</v>
      </c>
      <c r="L10" s="25"/>
      <c r="M10" s="25"/>
      <c r="N10" s="25"/>
      <c r="O10" s="25"/>
      <c r="P10" s="25"/>
      <c r="Q10" s="25"/>
      <c r="R10" s="25"/>
      <c r="S10" s="25"/>
    </row>
    <row r="11" spans="1:19" ht="35.1" customHeight="1" thickBot="1" x14ac:dyDescent="0.25">
      <c r="A11" s="13"/>
      <c r="B11" s="6" t="s">
        <v>14</v>
      </c>
      <c r="C11" s="155" t="s">
        <v>14</v>
      </c>
      <c r="D11" s="176">
        <v>2</v>
      </c>
      <c r="E11" s="176">
        <v>1772</v>
      </c>
      <c r="F11" s="176">
        <v>8</v>
      </c>
      <c r="G11" s="176">
        <v>8</v>
      </c>
      <c r="H11" s="176">
        <v>17</v>
      </c>
      <c r="I11" s="176">
        <v>3</v>
      </c>
      <c r="J11" s="176">
        <v>587000</v>
      </c>
      <c r="K11" s="25"/>
      <c r="L11" s="25"/>
      <c r="M11" s="25"/>
      <c r="N11" s="25"/>
      <c r="O11" s="25"/>
      <c r="P11" s="25"/>
      <c r="Q11" s="25"/>
      <c r="R11" s="25"/>
      <c r="S11" s="25"/>
    </row>
    <row r="12" spans="1:19" ht="35.1" customHeight="1" thickBot="1" x14ac:dyDescent="0.25">
      <c r="A12" s="14"/>
      <c r="B12" s="12" t="s">
        <v>0</v>
      </c>
      <c r="C12" s="177" t="s">
        <v>0</v>
      </c>
      <c r="D12" s="178">
        <v>20</v>
      </c>
      <c r="E12" s="178">
        <f>SUM(E5:E11)</f>
        <v>16021</v>
      </c>
      <c r="F12" s="178">
        <v>65</v>
      </c>
      <c r="G12" s="178">
        <v>105</v>
      </c>
      <c r="H12" s="178">
        <v>322</v>
      </c>
      <c r="I12" s="178">
        <v>54</v>
      </c>
      <c r="J12" s="178">
        <f>SUM(J5:J11)</f>
        <v>6044600</v>
      </c>
      <c r="K12" s="25"/>
      <c r="L12" s="25"/>
      <c r="M12" s="25"/>
      <c r="N12" s="25"/>
      <c r="O12" s="25"/>
      <c r="P12" s="25"/>
      <c r="Q12" s="25"/>
      <c r="R12" s="25"/>
      <c r="S12" s="25"/>
    </row>
    <row r="13" spans="1:19" ht="19.5" customHeight="1" thickTop="1" x14ac:dyDescent="0.2">
      <c r="C13" s="477"/>
      <c r="D13" s="477"/>
      <c r="E13" s="477"/>
      <c r="F13" s="477"/>
      <c r="G13" s="477"/>
      <c r="H13" s="477"/>
      <c r="I13" s="477"/>
      <c r="J13" s="116"/>
      <c r="K13" s="25"/>
      <c r="L13" s="25"/>
      <c r="M13" s="25"/>
      <c r="N13" s="25"/>
      <c r="O13" s="25"/>
      <c r="P13" s="25"/>
      <c r="Q13" s="25"/>
      <c r="R13" s="25"/>
      <c r="S13" s="25"/>
    </row>
    <row r="14" spans="1:19" ht="15" customHeight="1" x14ac:dyDescent="0.2">
      <c r="C14" s="475"/>
      <c r="D14" s="476"/>
      <c r="E14" s="476"/>
      <c r="F14" s="476"/>
      <c r="G14" s="476"/>
      <c r="H14" s="476"/>
      <c r="I14" s="476"/>
      <c r="J14" s="476"/>
      <c r="K14" s="476"/>
      <c r="L14" s="476"/>
      <c r="M14" s="476"/>
      <c r="N14" s="476"/>
      <c r="O14" s="476"/>
      <c r="P14" s="476"/>
      <c r="Q14" s="476"/>
      <c r="R14" s="25"/>
      <c r="S14" s="25"/>
    </row>
    <row r="15" spans="1:19" ht="15" x14ac:dyDescent="0.2">
      <c r="C15" s="475"/>
      <c r="D15" s="476"/>
      <c r="E15" s="476"/>
      <c r="F15" s="476"/>
      <c r="G15" s="476"/>
      <c r="H15" s="476"/>
      <c r="I15" s="476"/>
      <c r="J15" s="476"/>
      <c r="K15" s="476"/>
      <c r="L15" s="476"/>
      <c r="M15" s="476"/>
      <c r="N15" s="476"/>
      <c r="O15" s="476"/>
      <c r="P15" s="476"/>
      <c r="Q15" s="38"/>
      <c r="R15" s="25"/>
      <c r="S15" s="25"/>
    </row>
    <row r="16" spans="1:19" ht="15" x14ac:dyDescent="0.2">
      <c r="C16" s="474"/>
      <c r="D16" s="474"/>
      <c r="E16" s="474"/>
      <c r="F16" s="474"/>
      <c r="G16" s="474"/>
      <c r="H16" s="474"/>
      <c r="I16" s="474"/>
      <c r="J16" s="474"/>
      <c r="K16" s="474"/>
      <c r="L16" s="474"/>
      <c r="M16" s="474"/>
      <c r="N16" s="474"/>
      <c r="O16" s="474"/>
      <c r="P16" s="474"/>
      <c r="Q16" s="474"/>
      <c r="R16" s="474"/>
      <c r="S16" s="474"/>
    </row>
    <row r="19" spans="7:7" ht="15" x14ac:dyDescent="0.2">
      <c r="G19" s="23"/>
    </row>
    <row r="20" spans="7:7" x14ac:dyDescent="0.2">
      <c r="G20" s="3"/>
    </row>
    <row r="37" hidden="1" x14ac:dyDescent="0.2"/>
    <row r="38" hidden="1" x14ac:dyDescent="0.2"/>
    <row r="39" hidden="1" x14ac:dyDescent="0.2"/>
    <row r="40" hidden="1" x14ac:dyDescent="0.2"/>
    <row r="41" hidden="1" x14ac:dyDescent="0.2"/>
  </sheetData>
  <mergeCells count="7">
    <mergeCell ref="C1:J1"/>
    <mergeCell ref="C2:J2"/>
    <mergeCell ref="A3:B3"/>
    <mergeCell ref="C16:S16"/>
    <mergeCell ref="C14:Q14"/>
    <mergeCell ref="C15:P15"/>
    <mergeCell ref="C13:I13"/>
  </mergeCells>
  <phoneticPr fontId="8" type="noConversion"/>
  <printOptions horizontalCentered="1" verticalCentered="1"/>
  <pageMargins left="0.7" right="0.7" top="0.48" bottom="0.75" header="0.3" footer="0.3"/>
  <pageSetup paperSize="9" scale="75" orientation="landscape" horizont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1"/>
  <sheetViews>
    <sheetView rightToLeft="1" tabSelected="1" zoomScale="75" zoomScaleNormal="75" zoomScaleSheetLayoutView="75" workbookViewId="0">
      <selection activeCell="C52" sqref="C52"/>
    </sheetView>
  </sheetViews>
  <sheetFormatPr defaultRowHeight="12.75" x14ac:dyDescent="0.2"/>
  <cols>
    <col min="1" max="1" width="12.42578125" style="1" customWidth="1"/>
    <col min="2" max="2" width="5" style="1" customWidth="1"/>
    <col min="3" max="3" width="12.140625" style="1" customWidth="1"/>
    <col min="4" max="4" width="11.42578125" style="1" customWidth="1"/>
    <col min="5" max="5" width="13.5703125" style="1" customWidth="1"/>
    <col min="6" max="6" width="5.5703125" style="1" customWidth="1"/>
    <col min="7" max="7" width="11.28515625" style="1" customWidth="1"/>
    <col min="8" max="8" width="10.42578125" style="1" customWidth="1"/>
    <col min="9" max="9" width="14.7109375" style="1" customWidth="1"/>
    <col min="10" max="10" width="7.140625" style="1" customWidth="1"/>
    <col min="11" max="11" width="13.140625" style="1" customWidth="1"/>
    <col min="12" max="12" width="12.5703125" style="1" customWidth="1"/>
    <col min="13" max="13" width="15.42578125" style="1" customWidth="1"/>
    <col min="14" max="14" width="5.5703125" style="1" customWidth="1"/>
    <col min="15" max="15" width="13.7109375" style="1" customWidth="1"/>
    <col min="16" max="16" width="9.5703125" style="1" customWidth="1"/>
    <col min="17" max="17" width="22.140625" style="1" customWidth="1"/>
    <col min="18" max="16384" width="9.140625" style="1"/>
  </cols>
  <sheetData>
    <row r="2" spans="1:20" ht="21.95" customHeight="1" x14ac:dyDescent="0.2">
      <c r="A2" s="111"/>
      <c r="B2" s="111"/>
      <c r="C2" s="111"/>
      <c r="D2" s="111"/>
      <c r="E2" s="98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</row>
    <row r="3" spans="1:20" ht="27.75" customHeight="1" x14ac:dyDescent="0.2">
      <c r="A3" s="97" t="s">
        <v>171</v>
      </c>
      <c r="B3" s="122" t="s">
        <v>176</v>
      </c>
      <c r="C3" s="382" t="s">
        <v>172</v>
      </c>
      <c r="D3" s="382"/>
      <c r="E3" s="382"/>
      <c r="F3" s="382"/>
      <c r="G3" s="478" t="s">
        <v>167</v>
      </c>
      <c r="H3" s="478"/>
      <c r="I3" s="478"/>
      <c r="J3" s="478"/>
      <c r="K3" s="478"/>
      <c r="L3" s="382"/>
      <c r="M3" s="382"/>
      <c r="N3" s="382"/>
      <c r="O3" s="382"/>
      <c r="P3" s="382"/>
      <c r="Q3" s="382"/>
    </row>
    <row r="4" spans="1:20" s="21" customFormat="1" ht="35.25" customHeight="1" x14ac:dyDescent="0.2">
      <c r="A4" s="480" t="s">
        <v>158</v>
      </c>
      <c r="B4" s="480"/>
      <c r="C4" s="480"/>
      <c r="D4" s="480"/>
      <c r="E4" s="480"/>
      <c r="F4" s="480"/>
      <c r="G4" s="480"/>
      <c r="H4" s="480"/>
      <c r="I4" s="480"/>
      <c r="J4" s="480"/>
      <c r="K4" s="480"/>
      <c r="L4" s="480"/>
      <c r="M4" s="480"/>
      <c r="N4" s="480"/>
      <c r="O4" s="480"/>
      <c r="P4" s="479" t="s">
        <v>76</v>
      </c>
      <c r="Q4" s="479"/>
    </row>
    <row r="5" spans="1:20" s="27" customFormat="1" ht="34.5" customHeight="1" x14ac:dyDescent="0.2">
      <c r="A5" s="123"/>
      <c r="B5" s="484" t="s">
        <v>94</v>
      </c>
      <c r="C5" s="484"/>
      <c r="D5" s="484"/>
      <c r="E5" s="484"/>
      <c r="F5" s="484" t="s">
        <v>82</v>
      </c>
      <c r="G5" s="484"/>
      <c r="H5" s="484"/>
      <c r="I5" s="484"/>
      <c r="J5" s="484" t="s">
        <v>125</v>
      </c>
      <c r="K5" s="484"/>
      <c r="L5" s="484"/>
      <c r="M5" s="484"/>
      <c r="N5" s="481" t="s">
        <v>91</v>
      </c>
      <c r="O5" s="481"/>
      <c r="P5" s="481"/>
      <c r="Q5" s="481"/>
    </row>
    <row r="6" spans="1:20" s="46" customFormat="1" ht="54.75" customHeight="1" thickBot="1" x14ac:dyDescent="0.25">
      <c r="A6" s="324" t="s">
        <v>86</v>
      </c>
      <c r="B6" s="325" t="s">
        <v>16</v>
      </c>
      <c r="C6" s="325" t="s">
        <v>92</v>
      </c>
      <c r="D6" s="325" t="s">
        <v>93</v>
      </c>
      <c r="E6" s="325" t="s">
        <v>17</v>
      </c>
      <c r="F6" s="325" t="s">
        <v>16</v>
      </c>
      <c r="G6" s="325" t="s">
        <v>92</v>
      </c>
      <c r="H6" s="325" t="s">
        <v>93</v>
      </c>
      <c r="I6" s="325" t="s">
        <v>17</v>
      </c>
      <c r="J6" s="325" t="s">
        <v>16</v>
      </c>
      <c r="K6" s="325" t="s">
        <v>92</v>
      </c>
      <c r="L6" s="325" t="s">
        <v>93</v>
      </c>
      <c r="M6" s="325" t="s">
        <v>17</v>
      </c>
      <c r="N6" s="325" t="s">
        <v>16</v>
      </c>
      <c r="O6" s="325" t="s">
        <v>92</v>
      </c>
      <c r="P6" s="325" t="s">
        <v>93</v>
      </c>
      <c r="Q6" s="325" t="s">
        <v>17</v>
      </c>
    </row>
    <row r="7" spans="1:20" s="46" customFormat="1" ht="26.25" customHeight="1" x14ac:dyDescent="0.2">
      <c r="A7" s="179" t="s">
        <v>37</v>
      </c>
      <c r="B7" s="326">
        <v>3</v>
      </c>
      <c r="C7" s="326">
        <v>630</v>
      </c>
      <c r="D7" s="326">
        <v>2016</v>
      </c>
      <c r="E7" s="326">
        <v>763000</v>
      </c>
      <c r="F7" s="326">
        <v>0</v>
      </c>
      <c r="G7" s="326">
        <v>0</v>
      </c>
      <c r="H7" s="326">
        <v>0</v>
      </c>
      <c r="I7" s="326">
        <v>0</v>
      </c>
      <c r="J7" s="326">
        <v>1</v>
      </c>
      <c r="K7" s="326">
        <v>26775</v>
      </c>
      <c r="L7" s="326">
        <v>250</v>
      </c>
      <c r="M7" s="326">
        <v>75000</v>
      </c>
      <c r="N7" s="326">
        <f>J7+F7+B7</f>
        <v>4</v>
      </c>
      <c r="O7" s="326">
        <f>K7+G7+C7</f>
        <v>27405</v>
      </c>
      <c r="P7" s="326">
        <f>L7+H7+D7</f>
        <v>2266</v>
      </c>
      <c r="Q7" s="326">
        <f>M7+I7+E7</f>
        <v>838000</v>
      </c>
      <c r="R7" s="95"/>
    </row>
    <row r="8" spans="1:20" s="46" customFormat="1" ht="21.95" customHeight="1" x14ac:dyDescent="0.2">
      <c r="A8" s="180" t="s">
        <v>3</v>
      </c>
      <c r="B8" s="327">
        <v>1</v>
      </c>
      <c r="C8" s="327">
        <v>311</v>
      </c>
      <c r="D8" s="327">
        <v>460</v>
      </c>
      <c r="E8" s="327">
        <v>115000</v>
      </c>
      <c r="F8" s="327">
        <v>0</v>
      </c>
      <c r="G8" s="327">
        <v>0</v>
      </c>
      <c r="H8" s="327">
        <v>0</v>
      </c>
      <c r="I8" s="327">
        <v>0</v>
      </c>
      <c r="J8" s="327">
        <v>9</v>
      </c>
      <c r="K8" s="327">
        <v>4265</v>
      </c>
      <c r="L8" s="327">
        <v>12511</v>
      </c>
      <c r="M8" s="327">
        <v>3796750</v>
      </c>
      <c r="N8" s="327">
        <f t="shared" ref="N8:N19" si="0">J8+F8+B8</f>
        <v>10</v>
      </c>
      <c r="O8" s="327">
        <f t="shared" ref="O8:O19" si="1">K8+G8+C8</f>
        <v>4576</v>
      </c>
      <c r="P8" s="327">
        <f t="shared" ref="P8:P19" si="2">L8+H8+D8</f>
        <v>12971</v>
      </c>
      <c r="Q8" s="327">
        <f t="shared" ref="Q8:Q19" si="3">M8+I8+E8</f>
        <v>3911750</v>
      </c>
    </row>
    <row r="9" spans="1:20" s="27" customFormat="1" ht="21.95" customHeight="1" x14ac:dyDescent="0.2">
      <c r="A9" s="181" t="s">
        <v>4</v>
      </c>
      <c r="B9" s="326">
        <v>5</v>
      </c>
      <c r="C9" s="326">
        <v>2125</v>
      </c>
      <c r="D9" s="326">
        <v>1555</v>
      </c>
      <c r="E9" s="326">
        <v>718300</v>
      </c>
      <c r="F9" s="326">
        <v>5</v>
      </c>
      <c r="G9" s="326">
        <v>5290</v>
      </c>
      <c r="H9" s="326">
        <v>4726</v>
      </c>
      <c r="I9" s="326">
        <v>1627000</v>
      </c>
      <c r="J9" s="326">
        <v>4</v>
      </c>
      <c r="K9" s="326">
        <v>3740</v>
      </c>
      <c r="L9" s="326">
        <v>5269</v>
      </c>
      <c r="M9" s="326">
        <v>2242600</v>
      </c>
      <c r="N9" s="326">
        <f t="shared" si="0"/>
        <v>14</v>
      </c>
      <c r="O9" s="326">
        <f t="shared" si="1"/>
        <v>11155</v>
      </c>
      <c r="P9" s="326">
        <f t="shared" si="2"/>
        <v>11550</v>
      </c>
      <c r="Q9" s="326">
        <f t="shared" si="3"/>
        <v>4587900</v>
      </c>
      <c r="T9" s="96"/>
    </row>
    <row r="10" spans="1:20" s="46" customFormat="1" ht="21.95" customHeight="1" x14ac:dyDescent="0.2">
      <c r="A10" s="182" t="s">
        <v>6</v>
      </c>
      <c r="B10" s="327">
        <v>2</v>
      </c>
      <c r="C10" s="327">
        <v>1481</v>
      </c>
      <c r="D10" s="327">
        <v>4294</v>
      </c>
      <c r="E10" s="327">
        <v>1289100</v>
      </c>
      <c r="F10" s="327">
        <v>0</v>
      </c>
      <c r="G10" s="327">
        <v>0</v>
      </c>
      <c r="H10" s="327">
        <v>0</v>
      </c>
      <c r="I10" s="327">
        <v>0</v>
      </c>
      <c r="J10" s="327">
        <v>4</v>
      </c>
      <c r="K10" s="327">
        <v>10662</v>
      </c>
      <c r="L10" s="327">
        <v>10777</v>
      </c>
      <c r="M10" s="327">
        <v>2164200</v>
      </c>
      <c r="N10" s="327">
        <f t="shared" si="0"/>
        <v>6</v>
      </c>
      <c r="O10" s="327">
        <f t="shared" si="1"/>
        <v>12143</v>
      </c>
      <c r="P10" s="327">
        <f t="shared" si="2"/>
        <v>15071</v>
      </c>
      <c r="Q10" s="327">
        <f t="shared" si="3"/>
        <v>3453300</v>
      </c>
    </row>
    <row r="11" spans="1:20" s="27" customFormat="1" ht="21.95" customHeight="1" x14ac:dyDescent="0.2">
      <c r="A11" s="181" t="s">
        <v>12</v>
      </c>
      <c r="B11" s="326">
        <v>0</v>
      </c>
      <c r="C11" s="326">
        <v>0</v>
      </c>
      <c r="D11" s="326">
        <v>0</v>
      </c>
      <c r="E11" s="326">
        <v>0</v>
      </c>
      <c r="F11" s="326">
        <v>0</v>
      </c>
      <c r="G11" s="326">
        <v>0</v>
      </c>
      <c r="H11" s="326">
        <v>0</v>
      </c>
      <c r="I11" s="326">
        <v>0</v>
      </c>
      <c r="J11" s="326">
        <v>3</v>
      </c>
      <c r="K11" s="326">
        <v>2766</v>
      </c>
      <c r="L11" s="326">
        <v>787</v>
      </c>
      <c r="M11" s="326">
        <v>211500</v>
      </c>
      <c r="N11" s="326">
        <f t="shared" si="0"/>
        <v>3</v>
      </c>
      <c r="O11" s="326">
        <f t="shared" si="1"/>
        <v>2766</v>
      </c>
      <c r="P11" s="326">
        <f t="shared" si="2"/>
        <v>787</v>
      </c>
      <c r="Q11" s="326">
        <f t="shared" si="3"/>
        <v>211500</v>
      </c>
    </row>
    <row r="12" spans="1:20" s="27" customFormat="1" ht="21.95" customHeight="1" x14ac:dyDescent="0.2">
      <c r="A12" s="182" t="s">
        <v>2</v>
      </c>
      <c r="B12" s="327">
        <v>0</v>
      </c>
      <c r="C12" s="327">
        <v>0</v>
      </c>
      <c r="D12" s="327">
        <v>0</v>
      </c>
      <c r="E12" s="327">
        <v>0</v>
      </c>
      <c r="F12" s="327">
        <v>0</v>
      </c>
      <c r="G12" s="327">
        <v>0</v>
      </c>
      <c r="H12" s="327">
        <v>0</v>
      </c>
      <c r="I12" s="327">
        <v>0</v>
      </c>
      <c r="J12" s="327">
        <v>2</v>
      </c>
      <c r="K12" s="327">
        <v>1056</v>
      </c>
      <c r="L12" s="327">
        <v>1392</v>
      </c>
      <c r="M12" s="327">
        <v>417600</v>
      </c>
      <c r="N12" s="327">
        <f t="shared" si="0"/>
        <v>2</v>
      </c>
      <c r="O12" s="327">
        <f t="shared" si="1"/>
        <v>1056</v>
      </c>
      <c r="P12" s="327">
        <f t="shared" si="2"/>
        <v>1392</v>
      </c>
      <c r="Q12" s="327">
        <f t="shared" si="3"/>
        <v>417600</v>
      </c>
    </row>
    <row r="13" spans="1:20" s="27" customFormat="1" ht="21.95" customHeight="1" x14ac:dyDescent="0.2">
      <c r="A13" s="181" t="s">
        <v>8</v>
      </c>
      <c r="B13" s="326">
        <v>2</v>
      </c>
      <c r="C13" s="326">
        <v>460</v>
      </c>
      <c r="D13" s="326">
        <v>57</v>
      </c>
      <c r="E13" s="326">
        <v>23000</v>
      </c>
      <c r="F13" s="326">
        <v>1</v>
      </c>
      <c r="G13" s="326">
        <v>226</v>
      </c>
      <c r="H13" s="326">
        <v>1357</v>
      </c>
      <c r="I13" s="326">
        <v>678500</v>
      </c>
      <c r="J13" s="326">
        <v>1</v>
      </c>
      <c r="K13" s="326">
        <v>360</v>
      </c>
      <c r="L13" s="326">
        <v>1104</v>
      </c>
      <c r="M13" s="326">
        <v>331200</v>
      </c>
      <c r="N13" s="326">
        <f t="shared" si="0"/>
        <v>4</v>
      </c>
      <c r="O13" s="326">
        <f t="shared" si="1"/>
        <v>1046</v>
      </c>
      <c r="P13" s="326">
        <f t="shared" si="2"/>
        <v>2518</v>
      </c>
      <c r="Q13" s="326">
        <f t="shared" si="3"/>
        <v>1032700</v>
      </c>
    </row>
    <row r="14" spans="1:20" s="27" customFormat="1" ht="21.95" customHeight="1" x14ac:dyDescent="0.2">
      <c r="A14" s="182" t="s">
        <v>9</v>
      </c>
      <c r="B14" s="327">
        <v>1</v>
      </c>
      <c r="C14" s="327">
        <v>0</v>
      </c>
      <c r="D14" s="327">
        <v>10</v>
      </c>
      <c r="E14" s="327">
        <v>4781</v>
      </c>
      <c r="F14" s="327">
        <v>1</v>
      </c>
      <c r="G14" s="327">
        <v>300</v>
      </c>
      <c r="H14" s="327">
        <v>180</v>
      </c>
      <c r="I14" s="327">
        <v>54000</v>
      </c>
      <c r="J14" s="327">
        <v>0</v>
      </c>
      <c r="K14" s="327">
        <v>0</v>
      </c>
      <c r="L14" s="327">
        <v>0</v>
      </c>
      <c r="M14" s="327">
        <v>0</v>
      </c>
      <c r="N14" s="327">
        <f t="shared" si="0"/>
        <v>2</v>
      </c>
      <c r="O14" s="327">
        <f t="shared" si="1"/>
        <v>300</v>
      </c>
      <c r="P14" s="327">
        <f t="shared" si="2"/>
        <v>190</v>
      </c>
      <c r="Q14" s="327">
        <f t="shared" si="3"/>
        <v>58781</v>
      </c>
    </row>
    <row r="15" spans="1:20" s="46" customFormat="1" ht="21.95" customHeight="1" x14ac:dyDescent="0.2">
      <c r="A15" s="181" t="s">
        <v>10</v>
      </c>
      <c r="B15" s="326">
        <v>1</v>
      </c>
      <c r="C15" s="326">
        <v>148</v>
      </c>
      <c r="D15" s="326">
        <v>460</v>
      </c>
      <c r="E15" s="326">
        <v>184000</v>
      </c>
      <c r="F15" s="326">
        <v>0</v>
      </c>
      <c r="G15" s="326">
        <v>0</v>
      </c>
      <c r="H15" s="326">
        <v>0</v>
      </c>
      <c r="I15" s="326">
        <v>0</v>
      </c>
      <c r="J15" s="326">
        <v>0</v>
      </c>
      <c r="K15" s="326">
        <v>0</v>
      </c>
      <c r="L15" s="326">
        <v>0</v>
      </c>
      <c r="M15" s="326">
        <v>0</v>
      </c>
      <c r="N15" s="326">
        <f t="shared" si="0"/>
        <v>1</v>
      </c>
      <c r="O15" s="326">
        <f t="shared" si="1"/>
        <v>148</v>
      </c>
      <c r="P15" s="326">
        <f t="shared" si="2"/>
        <v>460</v>
      </c>
      <c r="Q15" s="326">
        <f t="shared" si="3"/>
        <v>184000</v>
      </c>
    </row>
    <row r="16" spans="1:20" s="27" customFormat="1" ht="21.95" customHeight="1" x14ac:dyDescent="0.2">
      <c r="A16" s="182" t="s">
        <v>11</v>
      </c>
      <c r="B16" s="327">
        <v>4</v>
      </c>
      <c r="C16" s="327">
        <v>1852</v>
      </c>
      <c r="D16" s="327">
        <v>472</v>
      </c>
      <c r="E16" s="327">
        <v>121000</v>
      </c>
      <c r="F16" s="327">
        <v>1</v>
      </c>
      <c r="G16" s="327">
        <v>134</v>
      </c>
      <c r="H16" s="327">
        <v>326</v>
      </c>
      <c r="I16" s="327">
        <v>81500</v>
      </c>
      <c r="J16" s="327">
        <v>7</v>
      </c>
      <c r="K16" s="327">
        <v>1636</v>
      </c>
      <c r="L16" s="327">
        <v>1646</v>
      </c>
      <c r="M16" s="327">
        <v>411500</v>
      </c>
      <c r="N16" s="327">
        <f t="shared" si="0"/>
        <v>12</v>
      </c>
      <c r="O16" s="327">
        <f t="shared" si="1"/>
        <v>3622</v>
      </c>
      <c r="P16" s="327">
        <f t="shared" si="2"/>
        <v>2444</v>
      </c>
      <c r="Q16" s="327">
        <f t="shared" si="3"/>
        <v>614000</v>
      </c>
    </row>
    <row r="17" spans="1:17" s="27" customFormat="1" ht="21.95" customHeight="1" x14ac:dyDescent="0.2">
      <c r="A17" s="181" t="s">
        <v>13</v>
      </c>
      <c r="B17" s="326">
        <v>0</v>
      </c>
      <c r="C17" s="326">
        <v>0</v>
      </c>
      <c r="D17" s="326">
        <v>0</v>
      </c>
      <c r="E17" s="326">
        <v>0</v>
      </c>
      <c r="F17" s="326">
        <v>0</v>
      </c>
      <c r="G17" s="326">
        <v>0</v>
      </c>
      <c r="H17" s="326">
        <v>0</v>
      </c>
      <c r="I17" s="326">
        <v>0</v>
      </c>
      <c r="J17" s="326">
        <v>3</v>
      </c>
      <c r="K17" s="326">
        <v>663</v>
      </c>
      <c r="L17" s="326">
        <v>288</v>
      </c>
      <c r="M17" s="326">
        <v>301500</v>
      </c>
      <c r="N17" s="326">
        <f t="shared" si="0"/>
        <v>3</v>
      </c>
      <c r="O17" s="326">
        <f t="shared" si="1"/>
        <v>663</v>
      </c>
      <c r="P17" s="326">
        <f t="shared" si="2"/>
        <v>288</v>
      </c>
      <c r="Q17" s="326">
        <f t="shared" si="3"/>
        <v>301500</v>
      </c>
    </row>
    <row r="18" spans="1:17" s="46" customFormat="1" ht="21.95" customHeight="1" x14ac:dyDescent="0.2">
      <c r="A18" s="182" t="s">
        <v>14</v>
      </c>
      <c r="B18" s="327">
        <v>4</v>
      </c>
      <c r="C18" s="327">
        <v>3391</v>
      </c>
      <c r="D18" s="327">
        <v>1448</v>
      </c>
      <c r="E18" s="327">
        <v>532800</v>
      </c>
      <c r="F18" s="327">
        <v>0</v>
      </c>
      <c r="G18" s="327">
        <v>0</v>
      </c>
      <c r="H18" s="327">
        <v>0</v>
      </c>
      <c r="I18" s="327">
        <v>0</v>
      </c>
      <c r="J18" s="327">
        <v>18</v>
      </c>
      <c r="K18" s="327">
        <v>7611</v>
      </c>
      <c r="L18" s="327">
        <v>4860</v>
      </c>
      <c r="M18" s="327">
        <v>2119400</v>
      </c>
      <c r="N18" s="327">
        <f t="shared" si="0"/>
        <v>22</v>
      </c>
      <c r="O18" s="327">
        <f t="shared" si="1"/>
        <v>11002</v>
      </c>
      <c r="P18" s="327">
        <f t="shared" si="2"/>
        <v>6308</v>
      </c>
      <c r="Q18" s="327">
        <f t="shared" si="3"/>
        <v>2652200</v>
      </c>
    </row>
    <row r="19" spans="1:17" s="27" customFormat="1" ht="26.25" customHeight="1" thickBot="1" x14ac:dyDescent="0.25">
      <c r="A19" s="183" t="s">
        <v>95</v>
      </c>
      <c r="B19" s="328">
        <f t="shared" ref="B19:I19" si="4">SUM(B7:B18)</f>
        <v>23</v>
      </c>
      <c r="C19" s="328">
        <f t="shared" si="4"/>
        <v>10398</v>
      </c>
      <c r="D19" s="328">
        <f t="shared" si="4"/>
        <v>10772</v>
      </c>
      <c r="E19" s="328">
        <f t="shared" si="4"/>
        <v>3750981</v>
      </c>
      <c r="F19" s="328">
        <f t="shared" si="4"/>
        <v>8</v>
      </c>
      <c r="G19" s="328">
        <f t="shared" si="4"/>
        <v>5950</v>
      </c>
      <c r="H19" s="328">
        <f t="shared" si="4"/>
        <v>6589</v>
      </c>
      <c r="I19" s="328">
        <f t="shared" si="4"/>
        <v>2441000</v>
      </c>
      <c r="J19" s="328">
        <v>52</v>
      </c>
      <c r="K19" s="328">
        <v>59534</v>
      </c>
      <c r="L19" s="328">
        <v>38884</v>
      </c>
      <c r="M19" s="328">
        <v>12071250</v>
      </c>
      <c r="N19" s="328">
        <f t="shared" si="0"/>
        <v>83</v>
      </c>
      <c r="O19" s="328">
        <f t="shared" si="1"/>
        <v>75882</v>
      </c>
      <c r="P19" s="328">
        <f t="shared" si="2"/>
        <v>56245</v>
      </c>
      <c r="Q19" s="328">
        <f t="shared" si="3"/>
        <v>18263231</v>
      </c>
    </row>
    <row r="20" spans="1:17" ht="29.25" customHeight="1" thickTop="1" x14ac:dyDescent="0.2">
      <c r="A20" s="482" t="s">
        <v>157</v>
      </c>
      <c r="B20" s="483"/>
      <c r="C20" s="483"/>
      <c r="D20" s="483"/>
      <c r="E20" s="483"/>
      <c r="F20" s="483"/>
      <c r="G20" s="483"/>
      <c r="H20" s="483"/>
      <c r="I20" s="483"/>
      <c r="J20" s="483"/>
      <c r="K20" s="483"/>
      <c r="L20" s="483"/>
      <c r="M20" s="483"/>
      <c r="O20" s="94"/>
      <c r="P20" s="94"/>
    </row>
    <row r="24" spans="1:17" hidden="1" x14ac:dyDescent="0.2"/>
    <row r="25" spans="1:17" hidden="1" x14ac:dyDescent="0.2"/>
    <row r="26" spans="1:17" hidden="1" x14ac:dyDescent="0.2"/>
    <row r="27" spans="1:17" hidden="1" x14ac:dyDescent="0.2"/>
    <row r="28" spans="1:17" hidden="1" x14ac:dyDescent="0.2"/>
    <row r="31" spans="1:17" x14ac:dyDescent="0.2">
      <c r="F31" s="93"/>
    </row>
  </sheetData>
  <mergeCells count="8">
    <mergeCell ref="G3:K3"/>
    <mergeCell ref="P4:Q4"/>
    <mergeCell ref="A4:O4"/>
    <mergeCell ref="N5:Q5"/>
    <mergeCell ref="A20:M20"/>
    <mergeCell ref="J5:M5"/>
    <mergeCell ref="B5:E5"/>
    <mergeCell ref="F5:I5"/>
  </mergeCells>
  <printOptions horizontalCentered="1" verticalCentered="1"/>
  <pageMargins left="0.67" right="0.83" top="1.4" bottom="1.25" header="1.05" footer="0.64"/>
  <pageSetup paperSize="9" scale="66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rightToLeft="1" tabSelected="1" zoomScale="75" zoomScaleNormal="75" workbookViewId="0">
      <selection activeCell="C52" sqref="C52"/>
    </sheetView>
  </sheetViews>
  <sheetFormatPr defaultRowHeight="12.75" x14ac:dyDescent="0.2"/>
  <cols>
    <col min="1" max="1" width="8.7109375" customWidth="1"/>
    <col min="2" max="2" width="6" customWidth="1"/>
    <col min="3" max="3" width="8.28515625" customWidth="1"/>
    <col min="4" max="4" width="8.85546875" customWidth="1"/>
    <col min="5" max="5" width="5.28515625" customWidth="1"/>
    <col min="6" max="6" width="8.5703125" customWidth="1"/>
    <col min="7" max="7" width="9.85546875" bestFit="1" customWidth="1"/>
    <col min="8" max="8" width="5" customWidth="1"/>
    <col min="9" max="9" width="7.140625" customWidth="1"/>
    <col min="10" max="10" width="9.85546875" bestFit="1" customWidth="1"/>
    <col min="11" max="11" width="6.85546875" customWidth="1"/>
    <col min="12" max="12" width="8.5703125" customWidth="1"/>
    <col min="13" max="13" width="9.85546875" bestFit="1" customWidth="1"/>
    <col min="14" max="14" width="5.5703125" customWidth="1"/>
    <col min="15" max="15" width="9.42578125" customWidth="1"/>
    <col min="16" max="16" width="11.7109375" customWidth="1"/>
  </cols>
  <sheetData>
    <row r="2" spans="1:16" ht="24.75" customHeight="1" x14ac:dyDescent="0.25">
      <c r="A2" s="407" t="s">
        <v>174</v>
      </c>
      <c r="B2" s="407"/>
      <c r="C2" s="407"/>
      <c r="D2" s="407"/>
      <c r="E2" s="407"/>
      <c r="F2" s="407"/>
      <c r="G2" s="485" t="s">
        <v>173</v>
      </c>
      <c r="H2" s="485"/>
      <c r="I2" s="485"/>
      <c r="J2" s="407"/>
      <c r="K2" s="407"/>
      <c r="L2" s="437"/>
      <c r="M2" s="437"/>
      <c r="N2" s="407"/>
      <c r="O2" s="407"/>
      <c r="P2" s="184"/>
    </row>
    <row r="3" spans="1:16" ht="27" customHeight="1" x14ac:dyDescent="0.2">
      <c r="A3" s="486" t="s">
        <v>175</v>
      </c>
      <c r="B3" s="486"/>
      <c r="C3" s="486"/>
      <c r="D3" s="486"/>
      <c r="E3" s="486"/>
      <c r="F3" s="486"/>
      <c r="G3" s="486"/>
      <c r="H3" s="486"/>
      <c r="I3" s="486"/>
      <c r="J3" s="486"/>
      <c r="K3" s="486"/>
      <c r="L3" s="486"/>
      <c r="M3" s="486"/>
      <c r="N3" s="486"/>
      <c r="O3" s="486"/>
      <c r="P3" s="486"/>
    </row>
    <row r="4" spans="1:16" ht="22.5" customHeight="1" x14ac:dyDescent="0.2">
      <c r="A4" s="185"/>
      <c r="B4" s="487" t="s">
        <v>94</v>
      </c>
      <c r="C4" s="487"/>
      <c r="D4" s="487" t="s">
        <v>82</v>
      </c>
      <c r="E4" s="487"/>
      <c r="F4" s="487"/>
      <c r="G4" s="487"/>
      <c r="H4" s="488" t="s">
        <v>138</v>
      </c>
      <c r="I4" s="488"/>
      <c r="J4" s="488"/>
      <c r="K4" s="488" t="s">
        <v>125</v>
      </c>
      <c r="L4" s="488"/>
      <c r="M4" s="488"/>
      <c r="N4" s="488" t="s">
        <v>91</v>
      </c>
      <c r="O4" s="488"/>
      <c r="P4" s="488"/>
    </row>
    <row r="5" spans="1:16" ht="55.5" customHeight="1" thickBot="1" x14ac:dyDescent="0.25">
      <c r="A5" s="329" t="s">
        <v>86</v>
      </c>
      <c r="B5" s="330" t="s">
        <v>16</v>
      </c>
      <c r="C5" s="330" t="s">
        <v>93</v>
      </c>
      <c r="D5" s="330" t="s">
        <v>17</v>
      </c>
      <c r="E5" s="330" t="s">
        <v>16</v>
      </c>
      <c r="F5" s="330" t="s">
        <v>93</v>
      </c>
      <c r="G5" s="330" t="s">
        <v>17</v>
      </c>
      <c r="H5" s="330" t="s">
        <v>16</v>
      </c>
      <c r="I5" s="330" t="s">
        <v>93</v>
      </c>
      <c r="J5" s="330" t="s">
        <v>17</v>
      </c>
      <c r="K5" s="330" t="s">
        <v>16</v>
      </c>
      <c r="L5" s="330" t="s">
        <v>93</v>
      </c>
      <c r="M5" s="330" t="s">
        <v>17</v>
      </c>
      <c r="N5" s="330" t="s">
        <v>16</v>
      </c>
      <c r="O5" s="330" t="s">
        <v>93</v>
      </c>
      <c r="P5" s="330" t="s">
        <v>17</v>
      </c>
    </row>
    <row r="6" spans="1:16" ht="21.95" customHeight="1" x14ac:dyDescent="0.2">
      <c r="A6" s="186" t="s">
        <v>1</v>
      </c>
      <c r="B6" s="383">
        <v>1</v>
      </c>
      <c r="C6" s="383">
        <v>18</v>
      </c>
      <c r="D6" s="383">
        <v>2700</v>
      </c>
      <c r="E6" s="383">
        <v>0</v>
      </c>
      <c r="F6" s="383">
        <v>0</v>
      </c>
      <c r="G6" s="383">
        <v>0</v>
      </c>
      <c r="H6" s="383">
        <v>0</v>
      </c>
      <c r="I6" s="383">
        <v>0</v>
      </c>
      <c r="J6" s="383">
        <v>0</v>
      </c>
      <c r="K6" s="383">
        <v>0</v>
      </c>
      <c r="L6" s="383">
        <v>0</v>
      </c>
      <c r="M6" s="383">
        <v>0</v>
      </c>
      <c r="N6" s="383">
        <v>1</v>
      </c>
      <c r="O6" s="383">
        <v>18</v>
      </c>
      <c r="P6" s="383">
        <v>2700</v>
      </c>
    </row>
    <row r="7" spans="1:16" ht="21.95" customHeight="1" x14ac:dyDescent="0.25">
      <c r="A7" s="303" t="s">
        <v>3</v>
      </c>
      <c r="B7" s="384">
        <v>0</v>
      </c>
      <c r="C7" s="384">
        <v>0</v>
      </c>
      <c r="D7" s="384">
        <v>0</v>
      </c>
      <c r="E7" s="385">
        <v>1</v>
      </c>
      <c r="F7" s="385">
        <v>180</v>
      </c>
      <c r="G7" s="385">
        <v>40000</v>
      </c>
      <c r="H7" s="384">
        <v>0</v>
      </c>
      <c r="I7" s="384">
        <v>0</v>
      </c>
      <c r="J7" s="384">
        <v>0</v>
      </c>
      <c r="K7" s="385">
        <v>0</v>
      </c>
      <c r="L7" s="385">
        <v>0</v>
      </c>
      <c r="M7" s="385">
        <v>0</v>
      </c>
      <c r="N7" s="384">
        <v>1</v>
      </c>
      <c r="O7" s="384">
        <v>180</v>
      </c>
      <c r="P7" s="384">
        <v>40000</v>
      </c>
    </row>
    <row r="8" spans="1:16" ht="21.95" customHeight="1" x14ac:dyDescent="0.25">
      <c r="A8" s="187" t="s">
        <v>4</v>
      </c>
      <c r="B8" s="383">
        <v>1</v>
      </c>
      <c r="C8" s="383">
        <v>30</v>
      </c>
      <c r="D8" s="383">
        <v>10500</v>
      </c>
      <c r="E8" s="383">
        <v>0</v>
      </c>
      <c r="F8" s="383">
        <v>0</v>
      </c>
      <c r="G8" s="383">
        <v>0</v>
      </c>
      <c r="H8" s="383">
        <v>1</v>
      </c>
      <c r="I8" s="383">
        <v>33</v>
      </c>
      <c r="J8" s="383">
        <v>10000</v>
      </c>
      <c r="K8" s="383">
        <v>0</v>
      </c>
      <c r="L8" s="383">
        <v>0</v>
      </c>
      <c r="M8" s="383">
        <v>0</v>
      </c>
      <c r="N8" s="383">
        <v>2</v>
      </c>
      <c r="O8" s="383">
        <v>63</v>
      </c>
      <c r="P8" s="383">
        <v>20500</v>
      </c>
    </row>
    <row r="9" spans="1:16" ht="21.95" customHeight="1" x14ac:dyDescent="0.25">
      <c r="A9" s="303" t="s">
        <v>12</v>
      </c>
      <c r="B9" s="384">
        <v>0</v>
      </c>
      <c r="C9" s="384">
        <v>0</v>
      </c>
      <c r="D9" s="384">
        <v>0</v>
      </c>
      <c r="E9" s="384">
        <v>0</v>
      </c>
      <c r="F9" s="384">
        <v>0</v>
      </c>
      <c r="G9" s="384">
        <v>0</v>
      </c>
      <c r="H9" s="384">
        <v>0</v>
      </c>
      <c r="I9" s="384">
        <v>0</v>
      </c>
      <c r="J9" s="384">
        <v>0</v>
      </c>
      <c r="K9" s="384">
        <v>1</v>
      </c>
      <c r="L9" s="384">
        <v>93</v>
      </c>
      <c r="M9" s="384">
        <v>32000</v>
      </c>
      <c r="N9" s="384">
        <v>1</v>
      </c>
      <c r="O9" s="384">
        <v>93</v>
      </c>
      <c r="P9" s="384">
        <v>32000</v>
      </c>
    </row>
    <row r="10" spans="1:16" ht="21.95" customHeight="1" thickBot="1" x14ac:dyDescent="0.25">
      <c r="A10" s="188" t="s">
        <v>0</v>
      </c>
      <c r="B10" s="386">
        <v>2</v>
      </c>
      <c r="C10" s="386">
        <v>48</v>
      </c>
      <c r="D10" s="386">
        <v>13200</v>
      </c>
      <c r="E10" s="386">
        <v>1</v>
      </c>
      <c r="F10" s="386">
        <v>180</v>
      </c>
      <c r="G10" s="386">
        <v>40000</v>
      </c>
      <c r="H10" s="386">
        <v>1</v>
      </c>
      <c r="I10" s="386">
        <v>33</v>
      </c>
      <c r="J10" s="386">
        <v>10000</v>
      </c>
      <c r="K10" s="386">
        <v>1</v>
      </c>
      <c r="L10" s="387">
        <v>93</v>
      </c>
      <c r="M10" s="386">
        <v>32000</v>
      </c>
      <c r="N10" s="386">
        <v>5</v>
      </c>
      <c r="O10" s="386">
        <v>354</v>
      </c>
      <c r="P10" s="386">
        <v>95200</v>
      </c>
    </row>
    <row r="11" spans="1:16" ht="15.75" thickTop="1" x14ac:dyDescent="0.2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</row>
    <row r="21" spans="8:9" x14ac:dyDescent="0.2">
      <c r="H21" s="331"/>
      <c r="I21" s="331"/>
    </row>
  </sheetData>
  <mergeCells count="8">
    <mergeCell ref="L2:M2"/>
    <mergeCell ref="G2:I2"/>
    <mergeCell ref="A3:P3"/>
    <mergeCell ref="B4:C4"/>
    <mergeCell ref="D4:G4"/>
    <mergeCell ref="H4:J4"/>
    <mergeCell ref="K4:M4"/>
    <mergeCell ref="N4:P4"/>
  </mergeCells>
  <pageMargins left="0.2" right="0.96" top="1.9" bottom="0.75" header="0.3" footer="1.25"/>
  <pageSetup scale="92" orientation="landscape" r:id="rId1"/>
  <headerFooter>
    <oddFooter xml:space="preserve">&amp;C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rightToLeft="1" tabSelected="1" topLeftCell="I3" zoomScale="75" zoomScaleNormal="75" workbookViewId="0">
      <selection activeCell="C52" sqref="C52"/>
    </sheetView>
  </sheetViews>
  <sheetFormatPr defaultRowHeight="12.75" x14ac:dyDescent="0.2"/>
  <cols>
    <col min="1" max="1" width="18.7109375" customWidth="1"/>
    <col min="3" max="3" width="12.85546875" customWidth="1"/>
    <col min="4" max="4" width="14.5703125" customWidth="1"/>
    <col min="5" max="5" width="18.140625" customWidth="1"/>
    <col min="7" max="7" width="15.7109375" customWidth="1"/>
    <col min="8" max="8" width="17.85546875" customWidth="1"/>
    <col min="9" max="9" width="22.85546875" customWidth="1"/>
    <col min="11" max="11" width="14" customWidth="1"/>
    <col min="12" max="12" width="12.7109375" customWidth="1"/>
    <col min="13" max="13" width="21" customWidth="1"/>
    <col min="15" max="15" width="14.85546875" customWidth="1"/>
    <col min="16" max="16" width="16.28515625" customWidth="1"/>
    <col min="17" max="17" width="22" customWidth="1"/>
    <col min="18" max="18" width="8.5703125" customWidth="1"/>
    <col min="19" max="19" width="15.28515625" customWidth="1"/>
    <col min="20" max="20" width="16.85546875" customWidth="1"/>
    <col min="21" max="21" width="29.5703125" customWidth="1"/>
    <col min="22" max="22" width="5.28515625" customWidth="1"/>
  </cols>
  <sheetData>
    <row r="1" spans="1:22" ht="47.25" customHeight="1" x14ac:dyDescent="0.2">
      <c r="A1" s="490" t="s">
        <v>101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490"/>
      <c r="N1" s="490"/>
      <c r="O1" s="490"/>
      <c r="P1" s="490"/>
      <c r="Q1" s="490"/>
      <c r="R1" s="490"/>
      <c r="S1" s="490"/>
      <c r="T1" s="490"/>
      <c r="U1" s="490"/>
      <c r="V1" s="490"/>
    </row>
    <row r="2" spans="1:22" ht="39.75" customHeight="1" x14ac:dyDescent="0.2">
      <c r="A2" s="491" t="s">
        <v>168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491"/>
      <c r="Q2" s="491"/>
      <c r="R2" s="491"/>
      <c r="S2" s="491"/>
      <c r="T2" s="491"/>
      <c r="U2" s="491"/>
      <c r="V2" s="491"/>
    </row>
    <row r="3" spans="1:22" ht="39" customHeight="1" thickBot="1" x14ac:dyDescent="0.25">
      <c r="A3" s="351"/>
      <c r="B3" s="492" t="s">
        <v>126</v>
      </c>
      <c r="C3" s="492"/>
      <c r="D3" s="492"/>
      <c r="E3" s="492"/>
      <c r="F3" s="492" t="s">
        <v>128</v>
      </c>
      <c r="G3" s="492"/>
      <c r="H3" s="492"/>
      <c r="I3" s="492"/>
      <c r="J3" s="492" t="s">
        <v>136</v>
      </c>
      <c r="K3" s="492"/>
      <c r="L3" s="492"/>
      <c r="M3" s="492"/>
      <c r="N3" s="492" t="s">
        <v>137</v>
      </c>
      <c r="O3" s="492"/>
      <c r="P3" s="492"/>
      <c r="Q3" s="492"/>
      <c r="R3" s="493" t="s">
        <v>163</v>
      </c>
      <c r="S3" s="493"/>
      <c r="T3" s="493"/>
      <c r="U3" s="493"/>
      <c r="V3" s="493"/>
    </row>
    <row r="4" spans="1:22" ht="95.25" thickBot="1" x14ac:dyDescent="0.25">
      <c r="A4" s="352" t="s">
        <v>86</v>
      </c>
      <c r="B4" s="343" t="s">
        <v>16</v>
      </c>
      <c r="C4" s="343" t="s">
        <v>92</v>
      </c>
      <c r="D4" s="343" t="s">
        <v>93</v>
      </c>
      <c r="E4" s="343" t="s">
        <v>17</v>
      </c>
      <c r="F4" s="343" t="s">
        <v>16</v>
      </c>
      <c r="G4" s="343" t="s">
        <v>92</v>
      </c>
      <c r="H4" s="343" t="s">
        <v>93</v>
      </c>
      <c r="I4" s="344" t="s">
        <v>17</v>
      </c>
      <c r="J4" s="343" t="s">
        <v>16</v>
      </c>
      <c r="K4" s="343" t="s">
        <v>92</v>
      </c>
      <c r="L4" s="343" t="s">
        <v>93</v>
      </c>
      <c r="M4" s="344" t="s">
        <v>17</v>
      </c>
      <c r="N4" s="343" t="s">
        <v>16</v>
      </c>
      <c r="O4" s="343" t="s">
        <v>92</v>
      </c>
      <c r="P4" s="343" t="s">
        <v>93</v>
      </c>
      <c r="Q4" s="344" t="s">
        <v>17</v>
      </c>
      <c r="R4" s="343" t="s">
        <v>16</v>
      </c>
      <c r="S4" s="343" t="s">
        <v>92</v>
      </c>
      <c r="T4" s="343" t="s">
        <v>93</v>
      </c>
      <c r="U4" s="489" t="s">
        <v>17</v>
      </c>
      <c r="V4" s="489"/>
    </row>
    <row r="5" spans="1:22" ht="45" customHeight="1" x14ac:dyDescent="0.2">
      <c r="A5" s="353" t="s">
        <v>1</v>
      </c>
      <c r="B5" s="345">
        <v>0</v>
      </c>
      <c r="C5" s="345">
        <v>0</v>
      </c>
      <c r="D5" s="346">
        <v>0</v>
      </c>
      <c r="E5" s="345">
        <v>0</v>
      </c>
      <c r="F5" s="345">
        <v>0</v>
      </c>
      <c r="G5" s="346">
        <v>0</v>
      </c>
      <c r="H5" s="345">
        <v>0</v>
      </c>
      <c r="I5" s="345">
        <v>0</v>
      </c>
      <c r="J5" s="345">
        <v>0</v>
      </c>
      <c r="K5" s="346">
        <v>0</v>
      </c>
      <c r="L5" s="345">
        <v>0</v>
      </c>
      <c r="M5" s="345">
        <v>0</v>
      </c>
      <c r="N5" s="345">
        <v>7</v>
      </c>
      <c r="O5" s="346">
        <v>3282</v>
      </c>
      <c r="P5" s="345">
        <v>4380</v>
      </c>
      <c r="Q5" s="345">
        <v>1403700</v>
      </c>
      <c r="R5" s="345">
        <f>N5+J5+F5+B5</f>
        <v>7</v>
      </c>
      <c r="S5" s="345">
        <f>O5+K5+G5+C5</f>
        <v>3282</v>
      </c>
      <c r="T5" s="345">
        <f>P5+L5+H5+D5</f>
        <v>4380</v>
      </c>
      <c r="U5" s="346">
        <f>Q5+M5+I5+E5</f>
        <v>1403700</v>
      </c>
      <c r="V5" s="345"/>
    </row>
    <row r="6" spans="1:22" ht="45" customHeight="1" x14ac:dyDescent="0.2">
      <c r="A6" s="354" t="s">
        <v>37</v>
      </c>
      <c r="B6" s="347">
        <v>0</v>
      </c>
      <c r="C6" s="347">
        <v>0</v>
      </c>
      <c r="D6" s="348">
        <v>0</v>
      </c>
      <c r="E6" s="347">
        <v>0</v>
      </c>
      <c r="F6" s="347">
        <v>1</v>
      </c>
      <c r="G6" s="348">
        <v>1005</v>
      </c>
      <c r="H6" s="347">
        <v>175</v>
      </c>
      <c r="I6" s="347">
        <v>35000</v>
      </c>
      <c r="J6" s="347">
        <v>0</v>
      </c>
      <c r="K6" s="348">
        <v>0</v>
      </c>
      <c r="L6" s="347">
        <v>0</v>
      </c>
      <c r="M6" s="347">
        <v>0</v>
      </c>
      <c r="N6" s="347">
        <v>0</v>
      </c>
      <c r="O6" s="348">
        <v>0</v>
      </c>
      <c r="P6" s="347">
        <v>0</v>
      </c>
      <c r="Q6" s="347">
        <v>0</v>
      </c>
      <c r="R6" s="347">
        <f t="shared" ref="R6:U15" si="0">N6+J6+F6+B6</f>
        <v>1</v>
      </c>
      <c r="S6" s="347">
        <f t="shared" si="0"/>
        <v>1005</v>
      </c>
      <c r="T6" s="347">
        <f t="shared" si="0"/>
        <v>175</v>
      </c>
      <c r="U6" s="348">
        <f t="shared" si="0"/>
        <v>35000</v>
      </c>
      <c r="V6" s="347"/>
    </row>
    <row r="7" spans="1:22" ht="45" customHeight="1" x14ac:dyDescent="0.2">
      <c r="A7" s="353" t="s">
        <v>3</v>
      </c>
      <c r="B7" s="345">
        <v>0</v>
      </c>
      <c r="C7" s="345">
        <v>0</v>
      </c>
      <c r="D7" s="346">
        <v>0</v>
      </c>
      <c r="E7" s="345">
        <v>0</v>
      </c>
      <c r="F7" s="345">
        <v>1</v>
      </c>
      <c r="G7" s="346">
        <v>300</v>
      </c>
      <c r="H7" s="345">
        <v>80</v>
      </c>
      <c r="I7" s="345">
        <v>20000</v>
      </c>
      <c r="J7" s="345">
        <v>0</v>
      </c>
      <c r="K7" s="346">
        <v>0</v>
      </c>
      <c r="L7" s="345">
        <v>0</v>
      </c>
      <c r="M7" s="345">
        <v>0</v>
      </c>
      <c r="N7" s="345">
        <v>2</v>
      </c>
      <c r="O7" s="346">
        <v>1060</v>
      </c>
      <c r="P7" s="345">
        <v>1125</v>
      </c>
      <c r="Q7" s="345">
        <v>310000</v>
      </c>
      <c r="R7" s="345">
        <f t="shared" si="0"/>
        <v>3</v>
      </c>
      <c r="S7" s="345">
        <f t="shared" si="0"/>
        <v>1360</v>
      </c>
      <c r="T7" s="345">
        <f t="shared" si="0"/>
        <v>1205</v>
      </c>
      <c r="U7" s="346">
        <f t="shared" si="0"/>
        <v>330000</v>
      </c>
      <c r="V7" s="345"/>
    </row>
    <row r="8" spans="1:22" ht="45" customHeight="1" x14ac:dyDescent="0.2">
      <c r="A8" s="354" t="s">
        <v>5</v>
      </c>
      <c r="B8" s="347">
        <v>0</v>
      </c>
      <c r="C8" s="347">
        <v>0</v>
      </c>
      <c r="D8" s="348">
        <v>0</v>
      </c>
      <c r="E8" s="347">
        <v>0</v>
      </c>
      <c r="F8" s="347">
        <v>0</v>
      </c>
      <c r="G8" s="348">
        <v>0</v>
      </c>
      <c r="H8" s="347">
        <v>0</v>
      </c>
      <c r="I8" s="347">
        <v>0</v>
      </c>
      <c r="J8" s="347">
        <v>0</v>
      </c>
      <c r="K8" s="348">
        <v>0</v>
      </c>
      <c r="L8" s="347">
        <v>0</v>
      </c>
      <c r="M8" s="347">
        <v>0</v>
      </c>
      <c r="N8" s="347">
        <v>3</v>
      </c>
      <c r="O8" s="348">
        <v>1084</v>
      </c>
      <c r="P8" s="347">
        <v>1467</v>
      </c>
      <c r="Q8" s="347">
        <v>440100</v>
      </c>
      <c r="R8" s="347">
        <f t="shared" si="0"/>
        <v>3</v>
      </c>
      <c r="S8" s="347">
        <f t="shared" si="0"/>
        <v>1084</v>
      </c>
      <c r="T8" s="347">
        <f t="shared" si="0"/>
        <v>1467</v>
      </c>
      <c r="U8" s="348">
        <f t="shared" si="0"/>
        <v>440100</v>
      </c>
      <c r="V8" s="347"/>
    </row>
    <row r="9" spans="1:22" ht="45" customHeight="1" x14ac:dyDescent="0.2">
      <c r="A9" s="353" t="s">
        <v>4</v>
      </c>
      <c r="B9" s="345">
        <v>0</v>
      </c>
      <c r="C9" s="345">
        <v>0</v>
      </c>
      <c r="D9" s="346">
        <v>0</v>
      </c>
      <c r="E9" s="345">
        <v>0</v>
      </c>
      <c r="F9" s="345">
        <v>4</v>
      </c>
      <c r="G9" s="346">
        <v>7826</v>
      </c>
      <c r="H9" s="345">
        <v>3104</v>
      </c>
      <c r="I9" s="345">
        <v>1241000</v>
      </c>
      <c r="J9" s="345">
        <v>1</v>
      </c>
      <c r="K9" s="346">
        <v>741</v>
      </c>
      <c r="L9" s="345">
        <v>2886</v>
      </c>
      <c r="M9" s="345">
        <v>1443000</v>
      </c>
      <c r="N9" s="345">
        <v>2</v>
      </c>
      <c r="O9" s="346">
        <v>1404</v>
      </c>
      <c r="P9" s="345">
        <v>7086</v>
      </c>
      <c r="Q9" s="345">
        <v>3189000</v>
      </c>
      <c r="R9" s="345">
        <f t="shared" si="0"/>
        <v>7</v>
      </c>
      <c r="S9" s="345">
        <f t="shared" si="0"/>
        <v>9971</v>
      </c>
      <c r="T9" s="345">
        <f t="shared" si="0"/>
        <v>13076</v>
      </c>
      <c r="U9" s="346">
        <f t="shared" si="0"/>
        <v>5873000</v>
      </c>
      <c r="V9" s="345"/>
    </row>
    <row r="10" spans="1:22" ht="45" customHeight="1" x14ac:dyDescent="0.2">
      <c r="A10" s="354" t="s">
        <v>6</v>
      </c>
      <c r="B10" s="347">
        <v>0</v>
      </c>
      <c r="C10" s="347">
        <v>0</v>
      </c>
      <c r="D10" s="347">
        <v>0</v>
      </c>
      <c r="E10" s="347">
        <v>0</v>
      </c>
      <c r="F10" s="347">
        <v>0</v>
      </c>
      <c r="G10" s="347">
        <v>0</v>
      </c>
      <c r="H10" s="347">
        <v>0</v>
      </c>
      <c r="I10" s="347">
        <v>0</v>
      </c>
      <c r="J10" s="347">
        <v>1</v>
      </c>
      <c r="K10" s="347">
        <v>1172</v>
      </c>
      <c r="L10" s="347">
        <v>491</v>
      </c>
      <c r="M10" s="347">
        <v>196400</v>
      </c>
      <c r="N10" s="347">
        <v>0</v>
      </c>
      <c r="O10" s="347">
        <v>0</v>
      </c>
      <c r="P10" s="347">
        <v>0</v>
      </c>
      <c r="Q10" s="347">
        <v>0</v>
      </c>
      <c r="R10" s="347">
        <f t="shared" si="0"/>
        <v>1</v>
      </c>
      <c r="S10" s="347">
        <f t="shared" si="0"/>
        <v>1172</v>
      </c>
      <c r="T10" s="347">
        <f t="shared" si="0"/>
        <v>491</v>
      </c>
      <c r="U10" s="347">
        <f t="shared" si="0"/>
        <v>196400</v>
      </c>
      <c r="V10" s="347"/>
    </row>
    <row r="11" spans="1:22" ht="45" customHeight="1" x14ac:dyDescent="0.2">
      <c r="A11" s="353" t="s">
        <v>7</v>
      </c>
      <c r="B11" s="345">
        <v>1</v>
      </c>
      <c r="C11" s="345">
        <v>277</v>
      </c>
      <c r="D11" s="345">
        <v>803</v>
      </c>
      <c r="E11" s="345">
        <v>281050</v>
      </c>
      <c r="F11" s="345">
        <v>1</v>
      </c>
      <c r="G11" s="345">
        <v>100</v>
      </c>
      <c r="H11" s="345">
        <v>149</v>
      </c>
      <c r="I11" s="345">
        <v>28200</v>
      </c>
      <c r="J11" s="345">
        <v>0</v>
      </c>
      <c r="K11" s="345">
        <v>0</v>
      </c>
      <c r="L11" s="345">
        <v>0</v>
      </c>
      <c r="M11" s="345">
        <v>0</v>
      </c>
      <c r="N11" s="345">
        <v>0</v>
      </c>
      <c r="O11" s="345">
        <v>0</v>
      </c>
      <c r="P11" s="345">
        <v>0</v>
      </c>
      <c r="Q11" s="345">
        <v>0</v>
      </c>
      <c r="R11" s="345">
        <f t="shared" si="0"/>
        <v>2</v>
      </c>
      <c r="S11" s="345">
        <f t="shared" si="0"/>
        <v>377</v>
      </c>
      <c r="T11" s="345">
        <f t="shared" si="0"/>
        <v>952</v>
      </c>
      <c r="U11" s="345">
        <f t="shared" si="0"/>
        <v>309250</v>
      </c>
      <c r="V11" s="345"/>
    </row>
    <row r="12" spans="1:22" ht="45" customHeight="1" x14ac:dyDescent="0.2">
      <c r="A12" s="354" t="s">
        <v>12</v>
      </c>
      <c r="B12" s="347">
        <v>0</v>
      </c>
      <c r="C12" s="347">
        <v>0</v>
      </c>
      <c r="D12" s="347">
        <v>0</v>
      </c>
      <c r="E12" s="347">
        <v>0</v>
      </c>
      <c r="F12" s="347">
        <v>1</v>
      </c>
      <c r="G12" s="347">
        <v>258</v>
      </c>
      <c r="H12" s="347">
        <v>105</v>
      </c>
      <c r="I12" s="347">
        <v>39000</v>
      </c>
      <c r="J12" s="347">
        <v>0</v>
      </c>
      <c r="K12" s="347">
        <v>0</v>
      </c>
      <c r="L12" s="347">
        <v>0</v>
      </c>
      <c r="M12" s="347">
        <v>0</v>
      </c>
      <c r="N12" s="347">
        <v>0</v>
      </c>
      <c r="O12" s="347">
        <v>0</v>
      </c>
      <c r="P12" s="347">
        <v>0</v>
      </c>
      <c r="Q12" s="347">
        <v>0</v>
      </c>
      <c r="R12" s="347">
        <f t="shared" si="0"/>
        <v>1</v>
      </c>
      <c r="S12" s="347">
        <f t="shared" si="0"/>
        <v>258</v>
      </c>
      <c r="T12" s="347">
        <f t="shared" si="0"/>
        <v>105</v>
      </c>
      <c r="U12" s="347">
        <f t="shared" si="0"/>
        <v>39000</v>
      </c>
      <c r="V12" s="347"/>
    </row>
    <row r="13" spans="1:22" ht="45" customHeight="1" x14ac:dyDescent="0.2">
      <c r="A13" s="353" t="s">
        <v>10</v>
      </c>
      <c r="B13" s="345">
        <v>0</v>
      </c>
      <c r="C13" s="345">
        <v>0</v>
      </c>
      <c r="D13" s="346">
        <v>0</v>
      </c>
      <c r="E13" s="345">
        <v>0</v>
      </c>
      <c r="F13" s="345">
        <v>1</v>
      </c>
      <c r="G13" s="346">
        <v>218</v>
      </c>
      <c r="H13" s="346">
        <v>560</v>
      </c>
      <c r="I13" s="345">
        <v>140000</v>
      </c>
      <c r="J13" s="345">
        <v>0</v>
      </c>
      <c r="K13" s="346">
        <v>0</v>
      </c>
      <c r="L13" s="346">
        <v>0</v>
      </c>
      <c r="M13" s="345">
        <v>0</v>
      </c>
      <c r="N13" s="345">
        <v>0</v>
      </c>
      <c r="O13" s="346">
        <v>0</v>
      </c>
      <c r="P13" s="346">
        <v>0</v>
      </c>
      <c r="Q13" s="345">
        <v>0</v>
      </c>
      <c r="R13" s="345">
        <f t="shared" si="0"/>
        <v>1</v>
      </c>
      <c r="S13" s="345">
        <f t="shared" si="0"/>
        <v>218</v>
      </c>
      <c r="T13" s="346">
        <f t="shared" si="0"/>
        <v>560</v>
      </c>
      <c r="U13" s="346">
        <f t="shared" si="0"/>
        <v>140000</v>
      </c>
      <c r="V13" s="346"/>
    </row>
    <row r="14" spans="1:22" ht="45" customHeight="1" x14ac:dyDescent="0.2">
      <c r="A14" s="354" t="s">
        <v>14</v>
      </c>
      <c r="B14" s="347">
        <v>1</v>
      </c>
      <c r="C14" s="347">
        <v>384</v>
      </c>
      <c r="D14" s="347">
        <v>356</v>
      </c>
      <c r="E14" s="347">
        <v>107000</v>
      </c>
      <c r="F14" s="347">
        <v>4</v>
      </c>
      <c r="G14" s="348">
        <v>17112</v>
      </c>
      <c r="H14" s="347">
        <v>3873</v>
      </c>
      <c r="I14" s="347">
        <v>1301900</v>
      </c>
      <c r="J14" s="347">
        <v>0</v>
      </c>
      <c r="K14" s="347">
        <v>0</v>
      </c>
      <c r="L14" s="347">
        <v>0</v>
      </c>
      <c r="M14" s="347">
        <v>0</v>
      </c>
      <c r="N14" s="348">
        <v>8</v>
      </c>
      <c r="O14" s="347">
        <v>3366</v>
      </c>
      <c r="P14" s="347">
        <v>4639</v>
      </c>
      <c r="Q14" s="347">
        <v>1746400</v>
      </c>
      <c r="R14" s="348">
        <f t="shared" si="0"/>
        <v>13</v>
      </c>
      <c r="S14" s="348">
        <f t="shared" si="0"/>
        <v>20862</v>
      </c>
      <c r="T14" s="347">
        <f t="shared" si="0"/>
        <v>8868</v>
      </c>
      <c r="U14" s="347">
        <f t="shared" si="0"/>
        <v>3155300</v>
      </c>
      <c r="V14" s="347"/>
    </row>
    <row r="15" spans="1:22" ht="45" customHeight="1" thickBot="1" x14ac:dyDescent="0.25">
      <c r="A15" s="355" t="s">
        <v>164</v>
      </c>
      <c r="B15" s="349">
        <v>2</v>
      </c>
      <c r="C15" s="349">
        <v>661</v>
      </c>
      <c r="D15" s="350">
        <v>1159</v>
      </c>
      <c r="E15" s="349">
        <v>388050</v>
      </c>
      <c r="F15" s="349">
        <v>13</v>
      </c>
      <c r="G15" s="350">
        <v>26819</v>
      </c>
      <c r="H15" s="349">
        <v>8046</v>
      </c>
      <c r="I15" s="349">
        <v>2805100</v>
      </c>
      <c r="J15" s="349">
        <v>2</v>
      </c>
      <c r="K15" s="350">
        <v>1913</v>
      </c>
      <c r="L15" s="349">
        <v>3377</v>
      </c>
      <c r="M15" s="349">
        <v>1639400</v>
      </c>
      <c r="N15" s="350">
        <v>22</v>
      </c>
      <c r="O15" s="349">
        <v>10196</v>
      </c>
      <c r="P15" s="349">
        <v>18697</v>
      </c>
      <c r="Q15" s="350">
        <f>SUM(Q5:Q14)</f>
        <v>7089200</v>
      </c>
      <c r="R15" s="350">
        <f t="shared" si="0"/>
        <v>39</v>
      </c>
      <c r="S15" s="350">
        <f t="shared" si="0"/>
        <v>39589</v>
      </c>
      <c r="T15" s="349">
        <f t="shared" si="0"/>
        <v>31279</v>
      </c>
      <c r="U15" s="349">
        <f t="shared" si="0"/>
        <v>11921750</v>
      </c>
      <c r="V15" s="349"/>
    </row>
    <row r="16" spans="1:22" ht="13.5" thickTop="1" x14ac:dyDescent="0.2"/>
  </sheetData>
  <mergeCells count="8">
    <mergeCell ref="U4:V4"/>
    <mergeCell ref="A1:V1"/>
    <mergeCell ref="A2:V2"/>
    <mergeCell ref="B3:E3"/>
    <mergeCell ref="F3:I3"/>
    <mergeCell ref="J3:M3"/>
    <mergeCell ref="N3:Q3"/>
    <mergeCell ref="R3:V3"/>
  </mergeCells>
  <pageMargins left="0.2" right="0.91" top="1.95" bottom="0.75" header="0.3" footer="0.96"/>
  <pageSetup scale="36" orientation="landscape" r:id="rId1"/>
  <headerFooter>
    <oddFooter xml:space="preserve">&amp;C&amp;14 &amp;24 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46"/>
  <sheetViews>
    <sheetView rightToLeft="1" tabSelected="1" topLeftCell="K1" zoomScale="75" zoomScaleNormal="75" zoomScaleSheetLayoutView="70" workbookViewId="0">
      <selection activeCell="C52" sqref="C52"/>
    </sheetView>
  </sheetViews>
  <sheetFormatPr defaultRowHeight="12.75" x14ac:dyDescent="0.2"/>
  <cols>
    <col min="1" max="1" width="11.28515625" hidden="1" customWidth="1"/>
    <col min="2" max="2" width="8" hidden="1" customWidth="1"/>
    <col min="3" max="3" width="15.42578125" hidden="1" customWidth="1"/>
    <col min="4" max="4" width="21.42578125" hidden="1" customWidth="1"/>
    <col min="5" max="5" width="6" hidden="1" customWidth="1"/>
    <col min="6" max="6" width="8.28515625" hidden="1" customWidth="1"/>
    <col min="7" max="7" width="7.42578125" hidden="1" customWidth="1"/>
    <col min="8" max="8" width="10.140625" hidden="1" customWidth="1"/>
    <col min="9" max="9" width="1" hidden="1" customWidth="1"/>
    <col min="10" max="10" width="0.7109375" hidden="1" customWidth="1"/>
    <col min="11" max="11" width="14.85546875" customWidth="1"/>
    <col min="12" max="12" width="8" customWidth="1"/>
    <col min="13" max="13" width="18" customWidth="1"/>
    <col min="14" max="14" width="14" customWidth="1"/>
    <col min="15" max="15" width="9.85546875" customWidth="1"/>
    <col min="16" max="16" width="16.85546875" customWidth="1"/>
    <col min="17" max="17" width="17.85546875" customWidth="1"/>
    <col min="18" max="18" width="7.140625" customWidth="1"/>
    <col min="19" max="19" width="16.28515625" customWidth="1"/>
    <col min="20" max="20" width="14" customWidth="1"/>
    <col min="21" max="21" width="12" customWidth="1"/>
    <col min="22" max="22" width="13.5703125" customWidth="1"/>
    <col min="23" max="23" width="19" customWidth="1"/>
    <col min="24" max="24" width="13" customWidth="1"/>
  </cols>
  <sheetData>
    <row r="1" spans="2:127" ht="32.25" customHeight="1" x14ac:dyDescent="0.35">
      <c r="K1" s="127"/>
      <c r="L1" s="127"/>
      <c r="M1" s="127"/>
      <c r="N1" s="497" t="s">
        <v>127</v>
      </c>
      <c r="O1" s="497"/>
      <c r="P1" s="497"/>
      <c r="Q1" s="497"/>
      <c r="R1" s="126"/>
      <c r="S1" s="126"/>
      <c r="T1" s="126"/>
      <c r="U1" s="126"/>
      <c r="V1" s="48"/>
      <c r="W1" s="48"/>
      <c r="X1" s="48"/>
    </row>
    <row r="2" spans="2:127" ht="38.25" customHeight="1" x14ac:dyDescent="0.35">
      <c r="K2" s="390" t="s">
        <v>169</v>
      </c>
      <c r="L2" s="390"/>
      <c r="M2" s="390"/>
      <c r="N2" s="390"/>
      <c r="O2" s="390"/>
      <c r="P2" s="390"/>
      <c r="Q2" s="390"/>
      <c r="R2" s="390"/>
      <c r="S2" s="390"/>
      <c r="T2" s="390"/>
      <c r="U2" s="390"/>
      <c r="V2" s="389"/>
      <c r="W2" s="389"/>
      <c r="X2" s="389"/>
    </row>
    <row r="3" spans="2:127" s="60" customFormat="1" ht="45" customHeight="1" x14ac:dyDescent="0.35">
      <c r="J3" s="62"/>
      <c r="K3" s="207"/>
      <c r="L3" s="496" t="s">
        <v>126</v>
      </c>
      <c r="M3" s="496"/>
      <c r="N3" s="496"/>
      <c r="O3" s="496" t="s">
        <v>128</v>
      </c>
      <c r="P3" s="496"/>
      <c r="Q3" s="496"/>
      <c r="R3" s="496" t="s">
        <v>160</v>
      </c>
      <c r="S3" s="496"/>
      <c r="T3" s="496"/>
      <c r="U3" s="342" t="s">
        <v>159</v>
      </c>
      <c r="V3" s="342"/>
      <c r="W3" s="342"/>
      <c r="X3" s="338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</row>
    <row r="4" spans="2:127" s="62" customFormat="1" ht="74.25" customHeight="1" x14ac:dyDescent="0.35">
      <c r="B4" s="63"/>
      <c r="C4" s="63"/>
      <c r="D4" s="63"/>
      <c r="K4" s="208" t="s">
        <v>86</v>
      </c>
      <c r="L4" s="209" t="s">
        <v>16</v>
      </c>
      <c r="M4" s="209" t="s">
        <v>93</v>
      </c>
      <c r="N4" s="210" t="s">
        <v>17</v>
      </c>
      <c r="O4" s="209" t="s">
        <v>16</v>
      </c>
      <c r="P4" s="209" t="s">
        <v>93</v>
      </c>
      <c r="Q4" s="210" t="s">
        <v>17</v>
      </c>
      <c r="R4" s="209" t="s">
        <v>16</v>
      </c>
      <c r="S4" s="209" t="s">
        <v>93</v>
      </c>
      <c r="T4" s="210" t="s">
        <v>17</v>
      </c>
      <c r="U4" s="209" t="s">
        <v>16</v>
      </c>
      <c r="V4" s="209" t="s">
        <v>93</v>
      </c>
      <c r="W4" s="210" t="s">
        <v>17</v>
      </c>
      <c r="X4" s="209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</row>
    <row r="5" spans="2:127" s="71" customFormat="1" ht="39" customHeight="1" x14ac:dyDescent="0.5">
      <c r="B5" s="72"/>
      <c r="C5" s="72"/>
      <c r="D5" s="72"/>
      <c r="K5" s="211" t="s">
        <v>4</v>
      </c>
      <c r="L5" s="212">
        <v>0</v>
      </c>
      <c r="M5" s="212">
        <v>0</v>
      </c>
      <c r="N5" s="212">
        <v>0</v>
      </c>
      <c r="O5" s="213">
        <v>2</v>
      </c>
      <c r="P5" s="213">
        <v>4803</v>
      </c>
      <c r="Q5" s="213">
        <v>1921000</v>
      </c>
      <c r="R5" s="213">
        <v>0</v>
      </c>
      <c r="S5" s="213">
        <v>0</v>
      </c>
      <c r="T5" s="213">
        <v>0</v>
      </c>
      <c r="U5" s="213">
        <f>R5+O5+L5</f>
        <v>2</v>
      </c>
      <c r="V5" s="213">
        <f>S5+P5+M5</f>
        <v>4803</v>
      </c>
      <c r="W5" s="213">
        <f>T5+Q5+N5</f>
        <v>1921000</v>
      </c>
      <c r="X5" s="213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</row>
    <row r="6" spans="2:127" s="64" customFormat="1" ht="39" customHeight="1" x14ac:dyDescent="0.5">
      <c r="H6" s="64">
        <v>22</v>
      </c>
      <c r="J6" s="71"/>
      <c r="K6" s="189" t="s">
        <v>6</v>
      </c>
      <c r="L6" s="214">
        <v>0</v>
      </c>
      <c r="M6" s="214">
        <v>0</v>
      </c>
      <c r="N6" s="214">
        <v>0</v>
      </c>
      <c r="O6" s="215">
        <v>2</v>
      </c>
      <c r="P6" s="215">
        <v>126</v>
      </c>
      <c r="Q6" s="215">
        <v>36250</v>
      </c>
      <c r="R6" s="215">
        <v>0</v>
      </c>
      <c r="S6" s="215">
        <v>0</v>
      </c>
      <c r="T6" s="215">
        <v>0</v>
      </c>
      <c r="U6" s="215">
        <f t="shared" ref="U6:U9" si="0">R6+O6+L6</f>
        <v>2</v>
      </c>
      <c r="V6" s="215">
        <f t="shared" ref="V6:V9" si="1">S6+P6+M6</f>
        <v>126</v>
      </c>
      <c r="W6" s="215">
        <f t="shared" ref="W6:W9" si="2">T6+Q6+N6</f>
        <v>36250</v>
      </c>
      <c r="X6" s="215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</row>
    <row r="7" spans="2:127" s="61" customFormat="1" ht="39" customHeight="1" x14ac:dyDescent="0.5">
      <c r="H7" s="70"/>
      <c r="J7" s="71"/>
      <c r="K7" s="211" t="s">
        <v>12</v>
      </c>
      <c r="L7" s="212">
        <v>0</v>
      </c>
      <c r="M7" s="212">
        <v>0</v>
      </c>
      <c r="N7" s="212">
        <v>0</v>
      </c>
      <c r="O7" s="213">
        <v>3</v>
      </c>
      <c r="P7" s="213">
        <v>196</v>
      </c>
      <c r="Q7" s="213">
        <v>60240</v>
      </c>
      <c r="R7" s="213">
        <v>0</v>
      </c>
      <c r="S7" s="213">
        <v>0</v>
      </c>
      <c r="T7" s="213">
        <v>0</v>
      </c>
      <c r="U7" s="213">
        <f t="shared" si="0"/>
        <v>3</v>
      </c>
      <c r="V7" s="213">
        <f t="shared" si="1"/>
        <v>196</v>
      </c>
      <c r="W7" s="213">
        <f t="shared" si="2"/>
        <v>60240</v>
      </c>
      <c r="X7" s="213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</row>
    <row r="8" spans="2:127" s="64" customFormat="1" ht="39" customHeight="1" x14ac:dyDescent="0.5">
      <c r="J8" s="71"/>
      <c r="K8" s="189" t="s">
        <v>14</v>
      </c>
      <c r="L8" s="214">
        <v>1</v>
      </c>
      <c r="M8" s="214">
        <v>784</v>
      </c>
      <c r="N8" s="214">
        <v>235200</v>
      </c>
      <c r="O8" s="215">
        <v>6</v>
      </c>
      <c r="P8" s="215">
        <v>466</v>
      </c>
      <c r="Q8" s="216">
        <v>231000</v>
      </c>
      <c r="R8" s="215">
        <v>1</v>
      </c>
      <c r="S8" s="215">
        <v>1610</v>
      </c>
      <c r="T8" s="216">
        <v>563500</v>
      </c>
      <c r="U8" s="215">
        <f t="shared" si="0"/>
        <v>8</v>
      </c>
      <c r="V8" s="215">
        <f t="shared" si="1"/>
        <v>2860</v>
      </c>
      <c r="W8" s="216">
        <f t="shared" si="2"/>
        <v>1029700</v>
      </c>
      <c r="X8" s="215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</row>
    <row r="9" spans="2:127" s="61" customFormat="1" ht="39" customHeight="1" thickBot="1" x14ac:dyDescent="0.55000000000000004">
      <c r="K9" s="217" t="s">
        <v>0</v>
      </c>
      <c r="L9" s="218">
        <f t="shared" ref="L9:Q9" si="3">SUM(L5:L8)</f>
        <v>1</v>
      </c>
      <c r="M9" s="218">
        <f t="shared" si="3"/>
        <v>784</v>
      </c>
      <c r="N9" s="218">
        <f t="shared" si="3"/>
        <v>235200</v>
      </c>
      <c r="O9" s="219">
        <f t="shared" si="3"/>
        <v>13</v>
      </c>
      <c r="P9" s="219">
        <f t="shared" si="3"/>
        <v>5591</v>
      </c>
      <c r="Q9" s="219">
        <f t="shared" si="3"/>
        <v>2248490</v>
      </c>
      <c r="R9" s="219">
        <f t="shared" ref="R9:T9" si="4">SUM(R5:R8)</f>
        <v>1</v>
      </c>
      <c r="S9" s="219">
        <f t="shared" si="4"/>
        <v>1610</v>
      </c>
      <c r="T9" s="219">
        <f t="shared" si="4"/>
        <v>563500</v>
      </c>
      <c r="U9" s="219">
        <f t="shared" si="0"/>
        <v>15</v>
      </c>
      <c r="V9" s="219">
        <f t="shared" si="1"/>
        <v>7985</v>
      </c>
      <c r="W9" s="219">
        <f t="shared" si="2"/>
        <v>3047190</v>
      </c>
      <c r="X9" s="21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</row>
    <row r="10" spans="2:127" ht="21" thickTop="1" x14ac:dyDescent="0.2">
      <c r="K10" s="499"/>
      <c r="L10" s="499"/>
      <c r="M10" s="499"/>
      <c r="N10" s="499"/>
      <c r="O10" s="499"/>
      <c r="P10" s="499"/>
      <c r="Q10" s="499"/>
      <c r="R10" s="499"/>
      <c r="S10" s="499"/>
      <c r="T10" s="76"/>
    </row>
    <row r="11" spans="2:127" ht="15" x14ac:dyDescent="0.2">
      <c r="K11" s="498"/>
      <c r="L11" s="498"/>
      <c r="M11" s="498"/>
      <c r="N11" s="498"/>
      <c r="O11" s="498"/>
      <c r="P11" s="498"/>
      <c r="Q11" s="498"/>
      <c r="R11" s="498"/>
      <c r="S11" s="498"/>
    </row>
    <row r="13" spans="2:127" x14ac:dyDescent="0.2">
      <c r="N13" s="89"/>
      <c r="O13" s="88"/>
    </row>
    <row r="18" spans="16:17" hidden="1" x14ac:dyDescent="0.2"/>
    <row r="19" spans="16:17" hidden="1" x14ac:dyDescent="0.2"/>
    <row r="20" spans="16:17" hidden="1" x14ac:dyDescent="0.2"/>
    <row r="21" spans="16:17" hidden="1" x14ac:dyDescent="0.2"/>
    <row r="22" spans="16:17" hidden="1" x14ac:dyDescent="0.2"/>
    <row r="26" spans="16:17" ht="25.5" customHeight="1" x14ac:dyDescent="0.25">
      <c r="P26" s="494"/>
      <c r="Q26" s="494"/>
    </row>
    <row r="32" spans="16:17" ht="30" x14ac:dyDescent="0.4">
      <c r="P32" s="495"/>
      <c r="Q32" s="495"/>
    </row>
    <row r="46" spans="17:17" ht="30" x14ac:dyDescent="0.4">
      <c r="Q46" s="65"/>
    </row>
  </sheetData>
  <mergeCells count="8">
    <mergeCell ref="P26:Q26"/>
    <mergeCell ref="P32:Q32"/>
    <mergeCell ref="L3:N3"/>
    <mergeCell ref="N1:Q1"/>
    <mergeCell ref="K11:S11"/>
    <mergeCell ref="O3:Q3"/>
    <mergeCell ref="K10:S10"/>
    <mergeCell ref="R3:T3"/>
  </mergeCells>
  <pageMargins left="0.2" right="1.1200000000000001" top="1.92" bottom="0.5" header="1.95" footer="1.06"/>
  <pageSetup scale="5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rightToLeft="1" tabSelected="1" topLeftCell="D2" zoomScale="75" zoomScaleNormal="75" workbookViewId="0">
      <selection activeCell="C52" sqref="C52"/>
    </sheetView>
  </sheetViews>
  <sheetFormatPr defaultRowHeight="12.75" x14ac:dyDescent="0.2"/>
  <cols>
    <col min="1" max="1" width="16.5703125" customWidth="1"/>
    <col min="2" max="2" width="16" customWidth="1"/>
    <col min="3" max="4" width="15.5703125" customWidth="1"/>
    <col min="5" max="5" width="23.28515625" customWidth="1"/>
    <col min="6" max="9" width="14.85546875" customWidth="1"/>
    <col min="10" max="10" width="13" customWidth="1"/>
    <col min="11" max="11" width="15.5703125" customWidth="1"/>
    <col min="12" max="12" width="15.85546875" customWidth="1"/>
    <col min="13" max="13" width="18.85546875" customWidth="1"/>
    <col min="14" max="14" width="10.5703125" customWidth="1"/>
    <col min="15" max="15" width="19.42578125" customWidth="1"/>
    <col min="16" max="16" width="15.28515625" customWidth="1"/>
    <col min="17" max="17" width="26.28515625" customWidth="1"/>
    <col min="18" max="18" width="14.140625" customWidth="1"/>
  </cols>
  <sheetData>
    <row r="1" spans="1:23" ht="96" customHeight="1" x14ac:dyDescent="0.2"/>
    <row r="2" spans="1:23" ht="28.5" x14ac:dyDescent="0.3">
      <c r="A2" s="67"/>
      <c r="B2" s="67"/>
      <c r="C2" s="67"/>
      <c r="D2" s="67"/>
      <c r="E2" s="504" t="s">
        <v>111</v>
      </c>
      <c r="F2" s="504"/>
      <c r="G2" s="504"/>
      <c r="H2" s="504"/>
      <c r="I2" s="504"/>
      <c r="J2" s="504"/>
      <c r="K2" s="504"/>
      <c r="L2" s="504"/>
      <c r="M2" s="504"/>
      <c r="N2" s="68"/>
      <c r="O2" s="68"/>
      <c r="P2" s="27"/>
      <c r="Q2" s="27"/>
      <c r="R2" s="1"/>
      <c r="S2" s="1"/>
    </row>
    <row r="3" spans="1:23" ht="27.75" customHeight="1" x14ac:dyDescent="0.2">
      <c r="A3" s="505" t="s">
        <v>130</v>
      </c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505"/>
      <c r="O3" s="505"/>
      <c r="P3" s="505"/>
      <c r="Q3" s="505"/>
      <c r="R3" s="1"/>
      <c r="S3" s="1"/>
    </row>
    <row r="4" spans="1:23" ht="31.5" customHeight="1" x14ac:dyDescent="0.2">
      <c r="A4" s="502" t="s">
        <v>86</v>
      </c>
      <c r="B4" s="502" t="s">
        <v>96</v>
      </c>
      <c r="C4" s="502"/>
      <c r="D4" s="502"/>
      <c r="E4" s="502"/>
      <c r="F4" s="190"/>
      <c r="G4" s="502" t="s">
        <v>134</v>
      </c>
      <c r="H4" s="502"/>
      <c r="I4" s="190"/>
      <c r="J4" s="502" t="s">
        <v>129</v>
      </c>
      <c r="K4" s="502"/>
      <c r="L4" s="502"/>
      <c r="M4" s="502"/>
      <c r="N4" s="502" t="s">
        <v>65</v>
      </c>
      <c r="O4" s="502"/>
      <c r="P4" s="502"/>
      <c r="Q4" s="502"/>
      <c r="R4" s="1"/>
      <c r="S4" s="1"/>
    </row>
    <row r="5" spans="1:23" ht="81" customHeight="1" x14ac:dyDescent="0.2">
      <c r="A5" s="503"/>
      <c r="B5" s="191" t="s">
        <v>16</v>
      </c>
      <c r="C5" s="192" t="s">
        <v>92</v>
      </c>
      <c r="D5" s="192" t="s">
        <v>93</v>
      </c>
      <c r="E5" s="193" t="s">
        <v>17</v>
      </c>
      <c r="F5" s="191" t="s">
        <v>16</v>
      </c>
      <c r="G5" s="192" t="s">
        <v>92</v>
      </c>
      <c r="H5" s="192" t="s">
        <v>93</v>
      </c>
      <c r="I5" s="193" t="s">
        <v>17</v>
      </c>
      <c r="J5" s="191" t="s">
        <v>16</v>
      </c>
      <c r="K5" s="192" t="s">
        <v>92</v>
      </c>
      <c r="L5" s="192" t="s">
        <v>93</v>
      </c>
      <c r="M5" s="193" t="s">
        <v>17</v>
      </c>
      <c r="N5" s="191" t="s">
        <v>16</v>
      </c>
      <c r="O5" s="192" t="s">
        <v>92</v>
      </c>
      <c r="P5" s="192" t="s">
        <v>93</v>
      </c>
      <c r="Q5" s="193" t="s">
        <v>17</v>
      </c>
      <c r="R5" s="1"/>
      <c r="S5" s="1"/>
    </row>
    <row r="6" spans="1:23" ht="39" customHeight="1" x14ac:dyDescent="0.5">
      <c r="A6" s="194" t="s">
        <v>37</v>
      </c>
      <c r="B6" s="345">
        <v>6</v>
      </c>
      <c r="C6" s="345">
        <v>11976</v>
      </c>
      <c r="D6" s="345">
        <v>5532</v>
      </c>
      <c r="E6" s="345">
        <v>2026000</v>
      </c>
      <c r="F6" s="345">
        <v>1</v>
      </c>
      <c r="G6" s="345">
        <v>80</v>
      </c>
      <c r="H6" s="345">
        <v>80</v>
      </c>
      <c r="I6" s="345">
        <v>25000</v>
      </c>
      <c r="J6" s="345">
        <v>0</v>
      </c>
      <c r="K6" s="345">
        <v>0</v>
      </c>
      <c r="L6" s="345">
        <v>0</v>
      </c>
      <c r="M6" s="345">
        <v>0</v>
      </c>
      <c r="N6" s="345">
        <f>J6+F6+B6</f>
        <v>7</v>
      </c>
      <c r="O6" s="345">
        <f>K6+G6+C6</f>
        <v>12056</v>
      </c>
      <c r="P6" s="345">
        <f>L6+H6+D6</f>
        <v>5612</v>
      </c>
      <c r="Q6" s="345">
        <f>M6+I6+E6</f>
        <v>2051000</v>
      </c>
      <c r="R6" s="1"/>
      <c r="S6" s="1"/>
    </row>
    <row r="7" spans="1:23" ht="39" customHeight="1" x14ac:dyDescent="0.5">
      <c r="A7" s="195" t="s">
        <v>4</v>
      </c>
      <c r="B7" s="348">
        <v>2</v>
      </c>
      <c r="C7" s="348">
        <v>951</v>
      </c>
      <c r="D7" s="348">
        <v>1122</v>
      </c>
      <c r="E7" s="348">
        <v>494000</v>
      </c>
      <c r="F7" s="348">
        <v>0</v>
      </c>
      <c r="G7" s="348">
        <v>0</v>
      </c>
      <c r="H7" s="348">
        <v>0</v>
      </c>
      <c r="I7" s="348">
        <v>0</v>
      </c>
      <c r="J7" s="348">
        <v>1</v>
      </c>
      <c r="K7" s="348">
        <v>2150</v>
      </c>
      <c r="L7" s="348">
        <v>284</v>
      </c>
      <c r="M7" s="348">
        <v>113000</v>
      </c>
      <c r="N7" s="398">
        <f t="shared" ref="N7:N14" si="0">J7+F7+B7</f>
        <v>3</v>
      </c>
      <c r="O7" s="348">
        <f t="shared" ref="O7:O14" si="1">K7+G7+C7</f>
        <v>3101</v>
      </c>
      <c r="P7" s="348">
        <f t="shared" ref="P7:P14" si="2">L7+H7+D7</f>
        <v>1406</v>
      </c>
      <c r="Q7" s="348">
        <f t="shared" ref="Q7:Q14" si="3">M7+I7+E7</f>
        <v>607000</v>
      </c>
      <c r="R7" s="1"/>
      <c r="S7" s="1"/>
    </row>
    <row r="8" spans="1:23" ht="39" customHeight="1" x14ac:dyDescent="0.5">
      <c r="A8" s="194" t="s">
        <v>6</v>
      </c>
      <c r="B8" s="345">
        <v>9</v>
      </c>
      <c r="C8" s="345">
        <v>4730</v>
      </c>
      <c r="D8" s="345">
        <v>3931</v>
      </c>
      <c r="E8" s="345">
        <v>1327300</v>
      </c>
      <c r="F8" s="399">
        <v>1</v>
      </c>
      <c r="G8" s="399">
        <v>90</v>
      </c>
      <c r="H8" s="399">
        <v>80</v>
      </c>
      <c r="I8" s="399">
        <v>36000</v>
      </c>
      <c r="J8" s="399">
        <v>0</v>
      </c>
      <c r="K8" s="399">
        <v>0</v>
      </c>
      <c r="L8" s="399">
        <v>0</v>
      </c>
      <c r="M8" s="399">
        <v>0</v>
      </c>
      <c r="N8" s="400">
        <f t="shared" si="0"/>
        <v>10</v>
      </c>
      <c r="O8" s="345">
        <f t="shared" si="1"/>
        <v>4820</v>
      </c>
      <c r="P8" s="345">
        <f t="shared" si="2"/>
        <v>4011</v>
      </c>
      <c r="Q8" s="345">
        <f t="shared" si="3"/>
        <v>1363300</v>
      </c>
      <c r="R8" s="1"/>
      <c r="S8" s="1"/>
    </row>
    <row r="9" spans="1:23" ht="39" customHeight="1" x14ac:dyDescent="0.5">
      <c r="A9" s="195" t="s">
        <v>7</v>
      </c>
      <c r="B9" s="348">
        <v>5</v>
      </c>
      <c r="C9" s="348">
        <v>4851</v>
      </c>
      <c r="D9" s="348">
        <v>4916</v>
      </c>
      <c r="E9" s="348">
        <v>1741950</v>
      </c>
      <c r="F9" s="348">
        <v>0</v>
      </c>
      <c r="G9" s="348">
        <v>0</v>
      </c>
      <c r="H9" s="348">
        <v>0</v>
      </c>
      <c r="I9" s="348">
        <v>0</v>
      </c>
      <c r="J9" s="348">
        <v>0</v>
      </c>
      <c r="K9" s="348">
        <v>0</v>
      </c>
      <c r="L9" s="348">
        <v>0</v>
      </c>
      <c r="M9" s="348">
        <v>0</v>
      </c>
      <c r="N9" s="398">
        <f t="shared" si="0"/>
        <v>5</v>
      </c>
      <c r="O9" s="348">
        <f t="shared" si="1"/>
        <v>4851</v>
      </c>
      <c r="P9" s="348">
        <f t="shared" si="2"/>
        <v>4916</v>
      </c>
      <c r="Q9" s="348">
        <f t="shared" si="3"/>
        <v>1741950</v>
      </c>
      <c r="R9" s="1"/>
      <c r="S9" s="1"/>
    </row>
    <row r="10" spans="1:23" ht="39" customHeight="1" x14ac:dyDescent="0.5">
      <c r="A10" s="196" t="s">
        <v>12</v>
      </c>
      <c r="B10" s="345">
        <v>2</v>
      </c>
      <c r="C10" s="345">
        <v>1989</v>
      </c>
      <c r="D10" s="345">
        <v>1153</v>
      </c>
      <c r="E10" s="345">
        <v>403550</v>
      </c>
      <c r="F10" s="345">
        <v>0</v>
      </c>
      <c r="G10" s="345">
        <v>0</v>
      </c>
      <c r="H10" s="345">
        <v>0</v>
      </c>
      <c r="I10" s="345">
        <v>0</v>
      </c>
      <c r="J10" s="345">
        <v>0</v>
      </c>
      <c r="K10" s="345">
        <v>0</v>
      </c>
      <c r="L10" s="345">
        <v>0</v>
      </c>
      <c r="M10" s="345">
        <v>0</v>
      </c>
      <c r="N10" s="345">
        <f t="shared" si="0"/>
        <v>2</v>
      </c>
      <c r="O10" s="345">
        <f t="shared" si="1"/>
        <v>1989</v>
      </c>
      <c r="P10" s="399">
        <f t="shared" si="2"/>
        <v>1153</v>
      </c>
      <c r="Q10" s="399">
        <f t="shared" si="3"/>
        <v>403550</v>
      </c>
      <c r="R10" s="1"/>
      <c r="S10" s="1"/>
    </row>
    <row r="11" spans="1:23" ht="39" customHeight="1" x14ac:dyDescent="0.5">
      <c r="A11" s="195" t="s">
        <v>9</v>
      </c>
      <c r="B11" s="348">
        <v>1</v>
      </c>
      <c r="C11" s="348">
        <v>1250</v>
      </c>
      <c r="D11" s="348">
        <v>501</v>
      </c>
      <c r="E11" s="348">
        <v>150300</v>
      </c>
      <c r="F11" s="348">
        <v>0</v>
      </c>
      <c r="G11" s="348">
        <v>0</v>
      </c>
      <c r="H11" s="348">
        <v>0</v>
      </c>
      <c r="I11" s="348">
        <v>0</v>
      </c>
      <c r="J11" s="348">
        <v>0</v>
      </c>
      <c r="K11" s="348">
        <v>0</v>
      </c>
      <c r="L11" s="348">
        <v>0</v>
      </c>
      <c r="M11" s="348">
        <v>0</v>
      </c>
      <c r="N11" s="348">
        <f t="shared" si="0"/>
        <v>1</v>
      </c>
      <c r="O11" s="348">
        <f t="shared" si="1"/>
        <v>1250</v>
      </c>
      <c r="P11" s="348">
        <f t="shared" si="2"/>
        <v>501</v>
      </c>
      <c r="Q11" s="348">
        <f t="shared" si="3"/>
        <v>150300</v>
      </c>
      <c r="R11" s="1"/>
      <c r="S11" s="1"/>
    </row>
    <row r="12" spans="1:23" ht="39" customHeight="1" x14ac:dyDescent="0.5">
      <c r="A12" s="194" t="s">
        <v>132</v>
      </c>
      <c r="B12" s="345">
        <v>2</v>
      </c>
      <c r="C12" s="345">
        <v>2600</v>
      </c>
      <c r="D12" s="345">
        <v>810</v>
      </c>
      <c r="E12" s="345">
        <v>202500</v>
      </c>
      <c r="F12" s="345">
        <v>0</v>
      </c>
      <c r="G12" s="345">
        <v>0</v>
      </c>
      <c r="H12" s="345">
        <v>0</v>
      </c>
      <c r="I12" s="345">
        <v>0</v>
      </c>
      <c r="J12" s="345">
        <v>0</v>
      </c>
      <c r="K12" s="345">
        <v>0</v>
      </c>
      <c r="L12" s="345">
        <v>0</v>
      </c>
      <c r="M12" s="345">
        <v>0</v>
      </c>
      <c r="N12" s="345">
        <f t="shared" si="0"/>
        <v>2</v>
      </c>
      <c r="O12" s="345">
        <f t="shared" si="1"/>
        <v>2600</v>
      </c>
      <c r="P12" s="399">
        <f t="shared" si="2"/>
        <v>810</v>
      </c>
      <c r="Q12" s="399">
        <f t="shared" si="3"/>
        <v>202500</v>
      </c>
      <c r="R12" s="1"/>
      <c r="S12" s="1"/>
    </row>
    <row r="13" spans="1:23" ht="39" customHeight="1" x14ac:dyDescent="0.5">
      <c r="A13" s="195" t="s">
        <v>13</v>
      </c>
      <c r="B13" s="348">
        <v>1</v>
      </c>
      <c r="C13" s="348">
        <v>600</v>
      </c>
      <c r="D13" s="348">
        <v>716</v>
      </c>
      <c r="E13" s="348">
        <v>214800</v>
      </c>
      <c r="F13" s="348">
        <v>0</v>
      </c>
      <c r="G13" s="348">
        <v>0</v>
      </c>
      <c r="H13" s="348">
        <v>0</v>
      </c>
      <c r="I13" s="348">
        <v>0</v>
      </c>
      <c r="J13" s="348">
        <v>1</v>
      </c>
      <c r="K13" s="348">
        <v>260</v>
      </c>
      <c r="L13" s="348">
        <v>100</v>
      </c>
      <c r="M13" s="348">
        <v>25000</v>
      </c>
      <c r="N13" s="348">
        <f t="shared" si="0"/>
        <v>2</v>
      </c>
      <c r="O13" s="348">
        <f t="shared" si="1"/>
        <v>860</v>
      </c>
      <c r="P13" s="348">
        <f t="shared" si="2"/>
        <v>816</v>
      </c>
      <c r="Q13" s="348">
        <f t="shared" si="3"/>
        <v>239800</v>
      </c>
      <c r="R13" s="1"/>
      <c r="S13" s="1"/>
      <c r="U13" s="128"/>
      <c r="V13" s="128"/>
      <c r="W13" s="128"/>
    </row>
    <row r="14" spans="1:23" ht="39" customHeight="1" x14ac:dyDescent="0.5">
      <c r="A14" s="194" t="s">
        <v>133</v>
      </c>
      <c r="B14" s="345">
        <v>3</v>
      </c>
      <c r="C14" s="345">
        <v>20144</v>
      </c>
      <c r="D14" s="345">
        <v>13641</v>
      </c>
      <c r="E14" s="345">
        <v>5499900</v>
      </c>
      <c r="F14" s="345">
        <v>0</v>
      </c>
      <c r="G14" s="345">
        <v>0</v>
      </c>
      <c r="H14" s="345">
        <v>0</v>
      </c>
      <c r="I14" s="345">
        <v>0</v>
      </c>
      <c r="J14" s="401">
        <v>0</v>
      </c>
      <c r="K14" s="401">
        <v>0</v>
      </c>
      <c r="L14" s="401">
        <v>0</v>
      </c>
      <c r="M14" s="401">
        <v>0</v>
      </c>
      <c r="N14" s="346">
        <f t="shared" si="0"/>
        <v>3</v>
      </c>
      <c r="O14" s="346">
        <f t="shared" si="1"/>
        <v>20144</v>
      </c>
      <c r="P14" s="346">
        <f t="shared" si="2"/>
        <v>13641</v>
      </c>
      <c r="Q14" s="346">
        <f t="shared" si="3"/>
        <v>5499900</v>
      </c>
      <c r="R14" s="1"/>
      <c r="S14" s="1"/>
    </row>
    <row r="15" spans="1:23" ht="39" customHeight="1" thickBot="1" x14ac:dyDescent="0.25">
      <c r="A15" s="197" t="s">
        <v>0</v>
      </c>
      <c r="B15" s="402">
        <f t="shared" ref="B15:Q15" si="4">SUM(B6:B14)</f>
        <v>31</v>
      </c>
      <c r="C15" s="402">
        <f t="shared" si="4"/>
        <v>49091</v>
      </c>
      <c r="D15" s="402">
        <f t="shared" si="4"/>
        <v>32322</v>
      </c>
      <c r="E15" s="402">
        <f t="shared" si="4"/>
        <v>12060300</v>
      </c>
      <c r="F15" s="402">
        <f t="shared" si="4"/>
        <v>2</v>
      </c>
      <c r="G15" s="402">
        <f t="shared" si="4"/>
        <v>170</v>
      </c>
      <c r="H15" s="402">
        <f t="shared" si="4"/>
        <v>160</v>
      </c>
      <c r="I15" s="402">
        <f t="shared" si="4"/>
        <v>61000</v>
      </c>
      <c r="J15" s="402">
        <f t="shared" si="4"/>
        <v>2</v>
      </c>
      <c r="K15" s="402">
        <f t="shared" si="4"/>
        <v>2410</v>
      </c>
      <c r="L15" s="402">
        <f t="shared" si="4"/>
        <v>384</v>
      </c>
      <c r="M15" s="402">
        <f t="shared" si="4"/>
        <v>138000</v>
      </c>
      <c r="N15" s="402">
        <f t="shared" si="4"/>
        <v>35</v>
      </c>
      <c r="O15" s="402">
        <f t="shared" si="4"/>
        <v>51671</v>
      </c>
      <c r="P15" s="402">
        <f t="shared" si="4"/>
        <v>32866</v>
      </c>
      <c r="Q15" s="402">
        <f t="shared" si="4"/>
        <v>12259300</v>
      </c>
      <c r="R15" s="1"/>
      <c r="S15" s="1"/>
    </row>
    <row r="16" spans="1:23" ht="25.5" customHeight="1" thickTop="1" x14ac:dyDescent="0.2">
      <c r="A16" s="32"/>
      <c r="B16" s="32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81"/>
      <c r="Q16" s="81"/>
      <c r="R16" s="1"/>
    </row>
    <row r="17" spans="1:18" ht="33" customHeight="1" x14ac:dyDescent="0.2">
      <c r="A17" s="500"/>
      <c r="B17" s="501"/>
      <c r="C17" s="501"/>
      <c r="D17" s="501"/>
      <c r="E17" s="501"/>
      <c r="F17" s="501"/>
      <c r="G17" s="501"/>
      <c r="H17" s="501"/>
      <c r="I17" s="501"/>
      <c r="J17" s="501"/>
      <c r="K17" s="501"/>
      <c r="L17" s="501"/>
      <c r="M17" s="501"/>
      <c r="N17" s="21"/>
      <c r="O17" s="21"/>
      <c r="P17" s="1"/>
      <c r="Q17" s="1"/>
      <c r="R17" s="1"/>
    </row>
  </sheetData>
  <mergeCells count="8">
    <mergeCell ref="A17:M17"/>
    <mergeCell ref="A4:A5"/>
    <mergeCell ref="B4:E4"/>
    <mergeCell ref="J4:M4"/>
    <mergeCell ref="E2:M2"/>
    <mergeCell ref="A3:Q3"/>
    <mergeCell ref="N4:Q4"/>
    <mergeCell ref="G4:H4"/>
  </mergeCells>
  <pageMargins left="0.7" right="1.19" top="1.56" bottom="0.75" header="0.3" footer="0.67"/>
  <pageSetup scale="33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rightToLeft="1" tabSelected="1" zoomScale="75" zoomScaleNormal="75" zoomScaleSheetLayoutView="76" workbookViewId="0">
      <selection activeCell="C52" sqref="C52"/>
    </sheetView>
  </sheetViews>
  <sheetFormatPr defaultRowHeight="12.75" x14ac:dyDescent="0.2"/>
  <cols>
    <col min="1" max="1" width="20" style="1" customWidth="1"/>
    <col min="2" max="2" width="11.7109375" style="1" customWidth="1"/>
    <col min="3" max="3" width="18" style="1" customWidth="1"/>
    <col min="4" max="4" width="20.7109375" style="1" customWidth="1"/>
    <col min="5" max="5" width="11" style="1" customWidth="1"/>
    <col min="6" max="6" width="16.7109375" style="1" customWidth="1"/>
    <col min="7" max="7" width="20.42578125" style="1" customWidth="1"/>
    <col min="8" max="8" width="9.42578125" style="1" hidden="1" customWidth="1"/>
    <col min="9" max="9" width="11" style="1" customWidth="1"/>
    <col min="10" max="10" width="17.42578125" style="1" customWidth="1"/>
    <col min="11" max="11" width="27" style="1" customWidth="1"/>
    <col min="12" max="12" width="16.42578125" style="1" customWidth="1"/>
    <col min="13" max="16384" width="9.140625" style="1"/>
  </cols>
  <sheetData>
    <row r="1" spans="1:13" s="27" customFormat="1" ht="31.5" customHeight="1" x14ac:dyDescent="0.35">
      <c r="A1" s="189"/>
      <c r="B1" s="189"/>
      <c r="C1" s="189"/>
      <c r="D1" s="229" t="s">
        <v>150</v>
      </c>
      <c r="E1" s="229"/>
      <c r="F1" s="229"/>
      <c r="G1" s="229"/>
      <c r="H1" s="189"/>
      <c r="I1" s="200"/>
      <c r="J1" s="200"/>
      <c r="K1" s="200"/>
    </row>
    <row r="2" spans="1:13" ht="35.25" customHeight="1" x14ac:dyDescent="0.2">
      <c r="A2" s="204" t="s">
        <v>131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106"/>
    </row>
    <row r="3" spans="1:13" s="46" customFormat="1" ht="23.25" x14ac:dyDescent="0.2">
      <c r="A3" s="509" t="s">
        <v>86</v>
      </c>
      <c r="B3" s="508" t="s">
        <v>96</v>
      </c>
      <c r="C3" s="508"/>
      <c r="D3" s="508"/>
      <c r="E3" s="508" t="s">
        <v>129</v>
      </c>
      <c r="F3" s="508"/>
      <c r="G3" s="508"/>
      <c r="H3" s="508"/>
      <c r="I3" s="508" t="s">
        <v>65</v>
      </c>
      <c r="J3" s="508"/>
      <c r="K3" s="508"/>
      <c r="L3" s="506"/>
      <c r="M3" s="1"/>
    </row>
    <row r="4" spans="1:13" s="46" customFormat="1" ht="77.25" customHeight="1" x14ac:dyDescent="0.2">
      <c r="A4" s="510"/>
      <c r="B4" s="339" t="s">
        <v>16</v>
      </c>
      <c r="C4" s="340" t="s">
        <v>93</v>
      </c>
      <c r="D4" s="341" t="s">
        <v>17</v>
      </c>
      <c r="E4" s="339" t="s">
        <v>16</v>
      </c>
      <c r="F4" s="340" t="s">
        <v>93</v>
      </c>
      <c r="G4" s="341" t="s">
        <v>17</v>
      </c>
      <c r="H4" s="511"/>
      <c r="I4" s="339" t="s">
        <v>16</v>
      </c>
      <c r="J4" s="340" t="s">
        <v>93</v>
      </c>
      <c r="K4" s="341" t="s">
        <v>17</v>
      </c>
      <c r="L4" s="507"/>
      <c r="M4" s="1"/>
    </row>
    <row r="5" spans="1:13" s="27" customFormat="1" ht="45" customHeight="1" x14ac:dyDescent="0.4">
      <c r="A5" s="201" t="s">
        <v>37</v>
      </c>
      <c r="B5" s="332">
        <v>0</v>
      </c>
      <c r="C5" s="332">
        <v>0</v>
      </c>
      <c r="D5" s="332">
        <v>0</v>
      </c>
      <c r="E5" s="333">
        <v>2</v>
      </c>
      <c r="F5" s="333">
        <v>65</v>
      </c>
      <c r="G5" s="333">
        <v>17750</v>
      </c>
      <c r="H5" s="333"/>
      <c r="I5" s="332">
        <f>E5+B5</f>
        <v>2</v>
      </c>
      <c r="J5" s="332">
        <f>F5+C5</f>
        <v>65</v>
      </c>
      <c r="K5" s="333">
        <f>D5+G5</f>
        <v>17750</v>
      </c>
      <c r="L5" s="129"/>
      <c r="M5" s="1"/>
    </row>
    <row r="6" spans="1:13" s="46" customFormat="1" ht="45" customHeight="1" x14ac:dyDescent="0.4">
      <c r="A6" s="202" t="s">
        <v>4</v>
      </c>
      <c r="B6" s="334">
        <v>1</v>
      </c>
      <c r="C6" s="334">
        <v>1318</v>
      </c>
      <c r="D6" s="334">
        <v>395400</v>
      </c>
      <c r="E6" s="334">
        <v>0</v>
      </c>
      <c r="F6" s="334">
        <v>0</v>
      </c>
      <c r="G6" s="334">
        <v>0</v>
      </c>
      <c r="H6" s="335"/>
      <c r="I6" s="334">
        <f t="shared" ref="I6:I8" si="0">E6+B6</f>
        <v>1</v>
      </c>
      <c r="J6" s="334">
        <f t="shared" ref="J6:J8" si="1">F6+C6</f>
        <v>1318</v>
      </c>
      <c r="K6" s="334">
        <f t="shared" ref="K6:K8" si="2">D6+G6</f>
        <v>395400</v>
      </c>
      <c r="L6" s="198"/>
      <c r="M6" s="1"/>
    </row>
    <row r="7" spans="1:13" s="27" customFormat="1" ht="45" customHeight="1" x14ac:dyDescent="0.4">
      <c r="A7" s="201" t="s">
        <v>6</v>
      </c>
      <c r="B7" s="332">
        <v>1</v>
      </c>
      <c r="C7" s="332">
        <v>600</v>
      </c>
      <c r="D7" s="332">
        <v>210000</v>
      </c>
      <c r="E7" s="332">
        <v>0</v>
      </c>
      <c r="F7" s="332">
        <v>0</v>
      </c>
      <c r="G7" s="332">
        <v>0</v>
      </c>
      <c r="H7" s="333"/>
      <c r="I7" s="332">
        <f t="shared" si="0"/>
        <v>1</v>
      </c>
      <c r="J7" s="332">
        <f t="shared" si="1"/>
        <v>600</v>
      </c>
      <c r="K7" s="332">
        <f t="shared" si="2"/>
        <v>210000</v>
      </c>
      <c r="L7" s="129"/>
      <c r="M7" s="1"/>
    </row>
    <row r="8" spans="1:13" s="46" customFormat="1" ht="45" customHeight="1" thickBot="1" x14ac:dyDescent="0.45">
      <c r="A8" s="203" t="s">
        <v>12</v>
      </c>
      <c r="B8" s="334">
        <v>0</v>
      </c>
      <c r="C8" s="334">
        <v>0</v>
      </c>
      <c r="D8" s="334">
        <v>0</v>
      </c>
      <c r="E8" s="335">
        <v>1</v>
      </c>
      <c r="F8" s="335">
        <v>93</v>
      </c>
      <c r="G8" s="335">
        <v>27900</v>
      </c>
      <c r="H8" s="335"/>
      <c r="I8" s="334">
        <f t="shared" si="0"/>
        <v>1</v>
      </c>
      <c r="J8" s="334">
        <f t="shared" si="1"/>
        <v>93</v>
      </c>
      <c r="K8" s="335">
        <f t="shared" si="2"/>
        <v>27900</v>
      </c>
      <c r="L8" s="198"/>
      <c r="M8" s="1"/>
    </row>
    <row r="9" spans="1:13" s="27" customFormat="1" ht="45" customHeight="1" thickBot="1" x14ac:dyDescent="0.45">
      <c r="A9" s="220" t="s">
        <v>0</v>
      </c>
      <c r="B9" s="336">
        <f t="shared" ref="B9:G9" si="3">SUM(B5:B8)</f>
        <v>2</v>
      </c>
      <c r="C9" s="336">
        <f t="shared" si="3"/>
        <v>1918</v>
      </c>
      <c r="D9" s="336">
        <f t="shared" si="3"/>
        <v>605400</v>
      </c>
      <c r="E9" s="336">
        <f t="shared" si="3"/>
        <v>3</v>
      </c>
      <c r="F9" s="336">
        <f t="shared" si="3"/>
        <v>158</v>
      </c>
      <c r="G9" s="336">
        <f t="shared" si="3"/>
        <v>45650</v>
      </c>
      <c r="H9" s="337"/>
      <c r="I9" s="336">
        <f>SUM(I5:I8)</f>
        <v>5</v>
      </c>
      <c r="J9" s="336">
        <f>SUM(J5:J8)</f>
        <v>2076</v>
      </c>
      <c r="K9" s="336">
        <f>SUM(K5:K8)</f>
        <v>651050</v>
      </c>
      <c r="L9" s="199"/>
      <c r="M9" s="1"/>
    </row>
    <row r="10" spans="1:13" ht="18" customHeight="1" thickTop="1" x14ac:dyDescent="0.2">
      <c r="A10" s="32"/>
      <c r="B10" s="32"/>
      <c r="C10" s="32"/>
      <c r="D10" s="32"/>
      <c r="E10" s="32"/>
      <c r="F10" s="32"/>
      <c r="G10" s="32"/>
      <c r="H10" s="32"/>
      <c r="I10" s="32"/>
    </row>
    <row r="11" spans="1:13" ht="12.75" customHeight="1" x14ac:dyDescent="0.2">
      <c r="A11" s="500"/>
      <c r="B11" s="501"/>
      <c r="C11" s="501"/>
      <c r="D11" s="501"/>
      <c r="E11" s="501"/>
      <c r="F11" s="501"/>
      <c r="G11" s="501"/>
      <c r="H11" s="21"/>
      <c r="I11" s="21"/>
    </row>
    <row r="12" spans="1:13" ht="12.75" customHeight="1" x14ac:dyDescent="0.2"/>
    <row r="13" spans="1:13" ht="12.75" customHeight="1" x14ac:dyDescent="0.2">
      <c r="D13" s="459"/>
      <c r="E13" s="459"/>
    </row>
    <row r="14" spans="1:13" ht="12.75" customHeight="1" x14ac:dyDescent="0.2"/>
    <row r="15" spans="1:13" ht="12.75" customHeight="1" x14ac:dyDescent="0.2"/>
    <row r="16" spans="1:13" ht="12.75" customHeight="1" x14ac:dyDescent="0.2"/>
    <row r="18" spans="5:6" hidden="1" x14ac:dyDescent="0.2"/>
    <row r="19" spans="5:6" hidden="1" x14ac:dyDescent="0.2"/>
    <row r="20" spans="5:6" hidden="1" x14ac:dyDescent="0.2"/>
    <row r="21" spans="5:6" ht="20.25" hidden="1" x14ac:dyDescent="0.2">
      <c r="E21" s="21"/>
    </row>
    <row r="22" spans="5:6" hidden="1" x14ac:dyDescent="0.2"/>
    <row r="23" spans="5:6" x14ac:dyDescent="0.2">
      <c r="F23" s="90"/>
    </row>
  </sheetData>
  <mergeCells count="8">
    <mergeCell ref="L3:L4"/>
    <mergeCell ref="D13:E13"/>
    <mergeCell ref="A11:G11"/>
    <mergeCell ref="E3:G3"/>
    <mergeCell ref="A3:A4"/>
    <mergeCell ref="B3:D3"/>
    <mergeCell ref="H3:H4"/>
    <mergeCell ref="I3:K3"/>
  </mergeCells>
  <phoneticPr fontId="12" type="noConversion"/>
  <printOptions horizontalCentered="1" verticalCentered="1"/>
  <pageMargins left="0.54" right="0.2" top="0.94" bottom="1.25" header="1.0900000000000001" footer="1.57"/>
  <pageSetup paperSize="9" scale="54" orientation="landscape" r:id="rId1"/>
  <headerFooter alignWithMargins="0">
    <oddFooter xml:space="preserve">&amp;C&amp;18 &amp;14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8"/>
  <sheetViews>
    <sheetView rightToLeft="1" tabSelected="1" topLeftCell="A31" zoomScaleNormal="100" workbookViewId="0">
      <selection activeCell="C52" sqref="C52"/>
    </sheetView>
  </sheetViews>
  <sheetFormatPr defaultRowHeight="12.75" x14ac:dyDescent="0.2"/>
  <cols>
    <col min="3" max="3" width="9.5703125" customWidth="1"/>
  </cols>
  <sheetData>
    <row r="1" spans="1:22" ht="28.5" x14ac:dyDescent="0.2">
      <c r="A1" s="304"/>
      <c r="B1" s="305"/>
      <c r="C1" s="306"/>
      <c r="D1" s="306"/>
      <c r="E1" s="420" t="s">
        <v>109</v>
      </c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306"/>
      <c r="S1" s="306"/>
      <c r="T1" s="305"/>
      <c r="U1" s="305"/>
      <c r="V1" s="305"/>
    </row>
    <row r="2" spans="1:22" x14ac:dyDescent="0.2">
      <c r="A2" s="304"/>
      <c r="B2" s="420" t="s">
        <v>165</v>
      </c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20"/>
      <c r="R2" s="420"/>
      <c r="S2" s="420"/>
      <c r="T2" s="420"/>
      <c r="U2" s="420"/>
      <c r="V2" s="305"/>
    </row>
    <row r="3" spans="1:22" x14ac:dyDescent="0.2">
      <c r="A3" s="304"/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420"/>
      <c r="R3" s="420"/>
      <c r="S3" s="420"/>
      <c r="T3" s="420"/>
      <c r="U3" s="420"/>
      <c r="V3" s="305"/>
    </row>
    <row r="4" spans="1:22" x14ac:dyDescent="0.2">
      <c r="A4" s="304"/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</row>
    <row r="5" spans="1:22" x14ac:dyDescent="0.2">
      <c r="A5" s="304"/>
      <c r="B5" s="305"/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</row>
    <row r="6" spans="1:22" x14ac:dyDescent="0.2">
      <c r="A6" s="304"/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</row>
    <row r="7" spans="1:22" x14ac:dyDescent="0.2">
      <c r="A7" s="304"/>
      <c r="B7" s="305"/>
      <c r="C7" s="305"/>
      <c r="D7" s="305"/>
      <c r="E7" s="305"/>
      <c r="F7" s="305"/>
      <c r="G7" s="305"/>
      <c r="H7" s="305"/>
      <c r="I7" s="305"/>
      <c r="J7" s="305"/>
      <c r="K7" s="305"/>
      <c r="L7" s="305"/>
      <c r="M7" s="305"/>
      <c r="N7" s="305"/>
      <c r="O7" s="305"/>
      <c r="P7" s="305"/>
      <c r="Q7" s="305"/>
      <c r="R7" s="305"/>
      <c r="S7" s="305"/>
      <c r="T7" s="305"/>
      <c r="U7" s="305"/>
      <c r="V7" s="305"/>
    </row>
    <row r="8" spans="1:22" x14ac:dyDescent="0.2">
      <c r="A8" s="304"/>
      <c r="B8" s="305"/>
      <c r="C8" s="305"/>
      <c r="D8" s="305"/>
      <c r="E8" s="305"/>
      <c r="F8" s="305"/>
      <c r="G8" s="305"/>
      <c r="H8" s="305"/>
      <c r="I8" s="305"/>
      <c r="J8" s="305"/>
      <c r="K8" s="305"/>
      <c r="L8" s="305"/>
      <c r="M8" s="305"/>
      <c r="N8" s="305"/>
      <c r="O8" s="305"/>
      <c r="P8" s="305"/>
      <c r="Q8" s="305"/>
      <c r="R8" s="305"/>
      <c r="S8" s="305"/>
      <c r="T8" s="305"/>
      <c r="U8" s="305"/>
      <c r="V8" s="305"/>
    </row>
    <row r="9" spans="1:22" x14ac:dyDescent="0.2">
      <c r="A9" s="304"/>
      <c r="B9" s="305"/>
      <c r="C9" s="305"/>
      <c r="D9" s="305"/>
      <c r="E9" s="305"/>
      <c r="F9" s="305"/>
      <c r="G9" s="305"/>
      <c r="H9" s="305"/>
      <c r="I9" s="305"/>
      <c r="J9" s="305"/>
      <c r="K9" s="305"/>
      <c r="L9" s="305"/>
      <c r="M9" s="305"/>
      <c r="N9" s="305"/>
      <c r="O9" s="305"/>
      <c r="P9" s="305"/>
      <c r="Q9" s="305"/>
      <c r="R9" s="305"/>
      <c r="S9" s="305"/>
      <c r="T9" s="305"/>
      <c r="U9" s="305"/>
      <c r="V9" s="305"/>
    </row>
    <row r="10" spans="1:22" x14ac:dyDescent="0.2">
      <c r="A10" s="304"/>
      <c r="B10" s="305"/>
      <c r="C10" s="305"/>
      <c r="D10" s="305"/>
      <c r="E10" s="305"/>
      <c r="F10" s="305"/>
      <c r="G10" s="305"/>
      <c r="H10" s="305"/>
      <c r="I10" s="305"/>
      <c r="J10" s="305"/>
      <c r="K10" s="305"/>
      <c r="L10" s="305"/>
      <c r="M10" s="305"/>
      <c r="N10" s="305"/>
      <c r="O10" s="305"/>
      <c r="P10" s="305"/>
      <c r="Q10" s="305"/>
      <c r="R10" s="305"/>
      <c r="S10" s="305"/>
      <c r="T10" s="305"/>
      <c r="U10" s="305"/>
      <c r="V10" s="305"/>
    </row>
    <row r="11" spans="1:22" x14ac:dyDescent="0.2">
      <c r="A11" s="304"/>
      <c r="B11" s="305"/>
      <c r="C11" s="305"/>
      <c r="D11" s="305"/>
      <c r="E11" s="305"/>
      <c r="F11" s="305"/>
      <c r="G11" s="305"/>
      <c r="H11" s="305"/>
      <c r="I11" s="305"/>
      <c r="J11" s="305"/>
      <c r="K11" s="305"/>
      <c r="L11" s="305"/>
      <c r="M11" s="305"/>
      <c r="N11" s="305"/>
      <c r="O11" s="305"/>
      <c r="P11" s="305"/>
      <c r="Q11" s="305"/>
      <c r="R11" s="305"/>
      <c r="S11" s="305"/>
      <c r="T11" s="305"/>
      <c r="U11" s="305"/>
      <c r="V11" s="305"/>
    </row>
    <row r="12" spans="1:22" x14ac:dyDescent="0.2">
      <c r="A12" s="304"/>
      <c r="B12" s="305"/>
      <c r="C12" s="305"/>
      <c r="D12" s="305"/>
      <c r="E12" s="305"/>
      <c r="F12" s="305"/>
      <c r="G12" s="305"/>
      <c r="H12" s="305"/>
      <c r="I12" s="305"/>
      <c r="J12" s="305"/>
      <c r="K12" s="305"/>
      <c r="L12" s="305"/>
      <c r="M12" s="305"/>
      <c r="N12" s="305"/>
      <c r="O12" s="305"/>
      <c r="P12" s="305"/>
      <c r="Q12" s="305"/>
      <c r="R12" s="305"/>
      <c r="S12" s="305"/>
      <c r="T12" s="305"/>
      <c r="U12" s="305"/>
      <c r="V12" s="305"/>
    </row>
    <row r="13" spans="1:22" x14ac:dyDescent="0.2">
      <c r="A13" s="304"/>
      <c r="B13" s="305"/>
      <c r="C13" s="305"/>
      <c r="D13" s="305"/>
      <c r="E13" s="305"/>
      <c r="F13" s="305"/>
      <c r="G13" s="305"/>
      <c r="H13" s="305"/>
      <c r="I13" s="305"/>
      <c r="J13" s="305"/>
      <c r="K13" s="305"/>
      <c r="L13" s="305"/>
      <c r="M13" s="305"/>
      <c r="N13" s="305"/>
      <c r="O13" s="305"/>
      <c r="P13" s="305"/>
      <c r="Q13" s="305"/>
      <c r="R13" s="305"/>
      <c r="S13" s="305"/>
      <c r="T13" s="305"/>
      <c r="U13" s="305"/>
      <c r="V13" s="305"/>
    </row>
    <row r="14" spans="1:22" x14ac:dyDescent="0.2">
      <c r="A14" s="304"/>
      <c r="B14" s="305"/>
      <c r="C14" s="305"/>
      <c r="D14" s="305"/>
      <c r="E14" s="305"/>
      <c r="F14" s="305"/>
      <c r="G14" s="305"/>
      <c r="H14" s="305"/>
      <c r="I14" s="305"/>
      <c r="J14" s="305"/>
      <c r="K14" s="305"/>
      <c r="L14" s="305"/>
      <c r="M14" s="305"/>
      <c r="N14" s="305"/>
      <c r="O14" s="305"/>
      <c r="P14" s="305"/>
      <c r="Q14" s="305"/>
      <c r="R14" s="305"/>
      <c r="S14" s="305"/>
      <c r="T14" s="305"/>
      <c r="U14" s="305"/>
      <c r="V14" s="305"/>
    </row>
    <row r="15" spans="1:22" x14ac:dyDescent="0.2">
      <c r="A15" s="304"/>
      <c r="B15" s="305"/>
      <c r="C15" s="305"/>
      <c r="D15" s="305"/>
      <c r="E15" s="305"/>
      <c r="F15" s="305"/>
      <c r="G15" s="305"/>
      <c r="H15" s="305"/>
      <c r="I15" s="305"/>
      <c r="J15" s="305"/>
      <c r="K15" s="305"/>
      <c r="L15" s="305"/>
      <c r="M15" s="305"/>
      <c r="N15" s="305"/>
      <c r="O15" s="305"/>
      <c r="P15" s="305"/>
      <c r="Q15" s="305"/>
      <c r="R15" s="305"/>
      <c r="S15" s="305"/>
      <c r="T15" s="305"/>
      <c r="U15" s="305"/>
      <c r="V15" s="305"/>
    </row>
    <row r="16" spans="1:22" x14ac:dyDescent="0.2">
      <c r="A16" s="304"/>
      <c r="B16" s="305"/>
      <c r="C16" s="305"/>
      <c r="D16" s="305"/>
      <c r="E16" s="305"/>
      <c r="F16" s="305"/>
      <c r="G16" s="305"/>
      <c r="H16" s="305"/>
      <c r="I16" s="305"/>
      <c r="J16" s="305"/>
      <c r="K16" s="305"/>
      <c r="L16" s="305"/>
      <c r="M16" s="305"/>
      <c r="N16" s="305"/>
      <c r="O16" s="305"/>
      <c r="P16" s="305"/>
      <c r="Q16" s="305"/>
      <c r="R16" s="305"/>
      <c r="S16" s="305"/>
      <c r="T16" s="305"/>
      <c r="U16" s="305"/>
      <c r="V16" s="305"/>
    </row>
    <row r="17" spans="1:22" x14ac:dyDescent="0.2">
      <c r="A17" s="304"/>
      <c r="B17" s="305"/>
      <c r="C17" s="305"/>
      <c r="D17" s="305"/>
      <c r="E17" s="305"/>
      <c r="F17" s="305"/>
      <c r="G17" s="305"/>
      <c r="H17" s="305"/>
      <c r="I17" s="305"/>
      <c r="J17" s="305"/>
      <c r="K17" s="305"/>
      <c r="L17" s="305"/>
      <c r="M17" s="305"/>
      <c r="N17" s="305"/>
      <c r="O17" s="305"/>
      <c r="P17" s="305"/>
      <c r="Q17" s="305"/>
      <c r="R17" s="305"/>
      <c r="S17" s="305"/>
      <c r="T17" s="305"/>
      <c r="U17" s="305"/>
      <c r="V17" s="305"/>
    </row>
    <row r="18" spans="1:22" x14ac:dyDescent="0.2">
      <c r="A18" s="304"/>
      <c r="B18" s="305"/>
      <c r="C18" s="305"/>
      <c r="D18" s="305"/>
      <c r="E18" s="305"/>
      <c r="F18" s="305"/>
      <c r="G18" s="305"/>
      <c r="H18" s="305"/>
      <c r="I18" s="305"/>
      <c r="J18" s="305"/>
      <c r="K18" s="305"/>
      <c r="L18" s="305"/>
      <c r="M18" s="305"/>
      <c r="N18" s="305"/>
      <c r="O18" s="305"/>
      <c r="P18" s="305"/>
      <c r="Q18" s="305"/>
      <c r="R18" s="305"/>
      <c r="S18" s="305"/>
      <c r="T18" s="305"/>
      <c r="U18" s="305"/>
      <c r="V18" s="305"/>
    </row>
    <row r="19" spans="1:22" x14ac:dyDescent="0.2">
      <c r="A19" s="304"/>
      <c r="B19" s="305"/>
      <c r="C19" s="305"/>
      <c r="D19" s="305"/>
      <c r="E19" s="305"/>
      <c r="F19" s="305"/>
      <c r="G19" s="305"/>
      <c r="H19" s="305"/>
      <c r="I19" s="305"/>
      <c r="J19" s="305"/>
      <c r="K19" s="305"/>
      <c r="L19" s="305"/>
      <c r="M19" s="305"/>
      <c r="N19" s="305"/>
      <c r="O19" s="305"/>
      <c r="P19" s="305"/>
      <c r="Q19" s="305"/>
      <c r="R19" s="305"/>
      <c r="S19" s="305"/>
      <c r="T19" s="305"/>
      <c r="U19" s="305"/>
      <c r="V19" s="305"/>
    </row>
    <row r="20" spans="1:22" x14ac:dyDescent="0.2">
      <c r="A20" s="304"/>
      <c r="B20" s="305"/>
      <c r="C20" s="305"/>
      <c r="D20" s="305"/>
      <c r="E20" s="305"/>
      <c r="F20" s="305"/>
      <c r="G20" s="305"/>
      <c r="H20" s="305"/>
      <c r="I20" s="305"/>
      <c r="J20" s="305"/>
      <c r="K20" s="305"/>
      <c r="L20" s="305"/>
      <c r="M20" s="305"/>
      <c r="N20" s="305"/>
      <c r="O20" s="305"/>
      <c r="P20" s="305"/>
      <c r="Q20" s="305"/>
      <c r="R20" s="305"/>
      <c r="S20" s="305"/>
      <c r="T20" s="305"/>
      <c r="U20" s="305"/>
      <c r="V20" s="305"/>
    </row>
    <row r="21" spans="1:22" x14ac:dyDescent="0.2">
      <c r="A21" s="304"/>
      <c r="B21" s="305"/>
      <c r="C21" s="305"/>
      <c r="D21" s="305"/>
      <c r="E21" s="305"/>
      <c r="F21" s="305"/>
      <c r="G21" s="305"/>
      <c r="H21" s="305"/>
      <c r="I21" s="305"/>
      <c r="J21" s="305"/>
      <c r="K21" s="305"/>
      <c r="L21" s="305"/>
      <c r="M21" s="305"/>
      <c r="N21" s="305"/>
      <c r="O21" s="305"/>
      <c r="P21" s="305"/>
      <c r="Q21" s="305"/>
      <c r="R21" s="305"/>
      <c r="S21" s="305"/>
      <c r="T21" s="305"/>
      <c r="U21" s="305"/>
      <c r="V21" s="305"/>
    </row>
    <row r="22" spans="1:22" x14ac:dyDescent="0.2">
      <c r="A22" s="304"/>
      <c r="B22" s="305"/>
      <c r="C22" s="305"/>
      <c r="D22" s="305"/>
      <c r="E22" s="305"/>
      <c r="F22" s="305"/>
      <c r="G22" s="305"/>
      <c r="H22" s="305"/>
      <c r="I22" s="305"/>
      <c r="J22" s="305"/>
      <c r="K22" s="305"/>
      <c r="L22" s="305"/>
      <c r="M22" s="305"/>
      <c r="N22" s="305"/>
      <c r="O22" s="305"/>
      <c r="P22" s="305"/>
      <c r="Q22" s="305"/>
      <c r="R22" s="305"/>
      <c r="S22" s="305"/>
      <c r="T22" s="305"/>
      <c r="U22" s="305"/>
      <c r="V22" s="305"/>
    </row>
    <row r="23" spans="1:22" x14ac:dyDescent="0.2">
      <c r="A23" s="304"/>
      <c r="B23" s="305"/>
      <c r="C23" s="305"/>
      <c r="D23" s="305"/>
      <c r="E23" s="305"/>
      <c r="F23" s="305"/>
      <c r="G23" s="305"/>
      <c r="H23" s="305"/>
      <c r="I23" s="305"/>
      <c r="J23" s="305"/>
      <c r="K23" s="305"/>
      <c r="L23" s="305"/>
      <c r="M23" s="305"/>
      <c r="N23" s="305"/>
      <c r="O23" s="305"/>
      <c r="P23" s="305"/>
      <c r="Q23" s="305"/>
      <c r="R23" s="305"/>
      <c r="S23" s="305"/>
      <c r="T23" s="305"/>
      <c r="U23" s="305"/>
      <c r="V23" s="305"/>
    </row>
    <row r="24" spans="1:22" x14ac:dyDescent="0.2">
      <c r="A24" s="304"/>
      <c r="B24" s="305"/>
      <c r="C24" s="305"/>
      <c r="D24" s="305"/>
      <c r="E24" s="305"/>
      <c r="F24" s="305"/>
      <c r="G24" s="305"/>
      <c r="H24" s="305"/>
      <c r="I24" s="305"/>
      <c r="J24" s="305"/>
      <c r="K24" s="305"/>
      <c r="L24" s="305"/>
      <c r="M24" s="305"/>
      <c r="N24" s="305"/>
      <c r="O24" s="305"/>
      <c r="P24" s="305"/>
      <c r="Q24" s="305"/>
      <c r="R24" s="305"/>
      <c r="S24" s="305"/>
      <c r="T24" s="305"/>
      <c r="U24" s="305"/>
      <c r="V24" s="305"/>
    </row>
    <row r="25" spans="1:22" x14ac:dyDescent="0.2">
      <c r="A25" s="304"/>
      <c r="B25" s="305"/>
      <c r="C25" s="305"/>
      <c r="D25" s="305"/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305"/>
      <c r="P25" s="305"/>
      <c r="Q25" s="305"/>
      <c r="R25" s="305"/>
      <c r="S25" s="305"/>
      <c r="T25" s="305"/>
      <c r="U25" s="305"/>
      <c r="V25" s="305"/>
    </row>
    <row r="26" spans="1:22" x14ac:dyDescent="0.2">
      <c r="A26" s="304"/>
      <c r="B26" s="305"/>
      <c r="C26" s="305"/>
      <c r="D26" s="305"/>
      <c r="E26" s="305"/>
      <c r="F26" s="305"/>
      <c r="G26" s="305"/>
      <c r="H26" s="305"/>
      <c r="I26" s="305"/>
      <c r="J26" s="305"/>
      <c r="K26" s="305"/>
      <c r="L26" s="305"/>
      <c r="M26" s="305"/>
      <c r="N26" s="305"/>
      <c r="O26" s="305"/>
      <c r="P26" s="305"/>
      <c r="Q26" s="305"/>
      <c r="R26" s="305"/>
      <c r="S26" s="305"/>
      <c r="T26" s="305"/>
      <c r="U26" s="305"/>
      <c r="V26" s="305"/>
    </row>
    <row r="27" spans="1:22" x14ac:dyDescent="0.2">
      <c r="A27" s="304"/>
      <c r="B27" s="305"/>
      <c r="C27" s="305"/>
      <c r="D27" s="305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/>
      <c r="U27" s="305"/>
      <c r="V27" s="305"/>
    </row>
    <row r="28" spans="1:22" x14ac:dyDescent="0.2">
      <c r="A28" s="304"/>
      <c r="B28" s="305"/>
      <c r="C28" s="305"/>
      <c r="D28" s="305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5"/>
      <c r="V28" s="305"/>
    </row>
    <row r="29" spans="1:22" x14ac:dyDescent="0.2">
      <c r="A29" s="304"/>
      <c r="B29" s="305"/>
      <c r="C29" s="305"/>
      <c r="D29" s="305"/>
      <c r="E29" s="305"/>
      <c r="F29" s="305"/>
      <c r="G29" s="305"/>
      <c r="H29" s="305"/>
      <c r="I29" s="305"/>
      <c r="J29" s="305"/>
      <c r="K29" s="305"/>
      <c r="L29" s="305"/>
      <c r="M29" s="305"/>
      <c r="N29" s="305"/>
      <c r="O29" s="305"/>
      <c r="P29" s="305"/>
      <c r="Q29" s="305"/>
      <c r="R29" s="305"/>
      <c r="S29" s="305"/>
      <c r="T29" s="305"/>
      <c r="U29" s="305"/>
      <c r="V29" s="305"/>
    </row>
    <row r="30" spans="1:22" x14ac:dyDescent="0.2">
      <c r="A30" s="304"/>
      <c r="B30" s="305"/>
      <c r="C30" s="305"/>
      <c r="D30" s="305"/>
      <c r="E30" s="305"/>
      <c r="F30" s="305"/>
      <c r="G30" s="305"/>
      <c r="H30" s="305"/>
      <c r="I30" s="305"/>
      <c r="J30" s="305"/>
      <c r="K30" s="305"/>
      <c r="L30" s="305"/>
      <c r="M30" s="305"/>
      <c r="N30" s="305"/>
      <c r="O30" s="305"/>
      <c r="P30" s="305"/>
      <c r="Q30" s="305"/>
      <c r="R30" s="305"/>
      <c r="S30" s="305"/>
      <c r="T30" s="305"/>
      <c r="U30" s="305"/>
      <c r="V30" s="305"/>
    </row>
    <row r="31" spans="1:22" x14ac:dyDescent="0.2">
      <c r="A31" s="304"/>
      <c r="B31" s="305"/>
      <c r="C31" s="305"/>
      <c r="D31" s="305"/>
      <c r="E31" s="305"/>
      <c r="F31" s="305"/>
      <c r="G31" s="305"/>
      <c r="H31" s="305"/>
      <c r="I31" s="305"/>
      <c r="J31" s="305"/>
      <c r="K31" s="305"/>
      <c r="L31" s="305"/>
      <c r="M31" s="305"/>
      <c r="N31" s="305"/>
      <c r="O31" s="305"/>
      <c r="P31" s="305"/>
      <c r="Q31" s="305"/>
      <c r="R31" s="305"/>
      <c r="S31" s="305"/>
      <c r="T31" s="305"/>
      <c r="U31" s="305"/>
      <c r="V31" s="305"/>
    </row>
    <row r="32" spans="1:22" x14ac:dyDescent="0.2">
      <c r="A32" s="304"/>
      <c r="B32" s="305"/>
      <c r="C32" s="305"/>
      <c r="D32" s="305"/>
      <c r="E32" s="305"/>
      <c r="F32" s="305"/>
      <c r="G32" s="305"/>
      <c r="H32" s="305"/>
      <c r="I32" s="305"/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305"/>
      <c r="U32" s="305"/>
      <c r="V32" s="305"/>
    </row>
    <row r="33" spans="1:22" x14ac:dyDescent="0.2">
      <c r="A33" s="304"/>
      <c r="B33" s="305"/>
      <c r="C33" s="305"/>
      <c r="D33" s="305"/>
      <c r="E33" s="305"/>
      <c r="F33" s="305"/>
      <c r="G33" s="305"/>
      <c r="H33" s="305"/>
      <c r="I33" s="305"/>
      <c r="J33" s="305"/>
      <c r="K33" s="305"/>
      <c r="L33" s="305"/>
      <c r="M33" s="305"/>
      <c r="N33" s="305"/>
      <c r="O33" s="305"/>
      <c r="P33" s="305"/>
      <c r="Q33" s="305"/>
      <c r="R33" s="305"/>
      <c r="S33" s="305"/>
      <c r="T33" s="305"/>
      <c r="U33" s="305"/>
      <c r="V33" s="305"/>
    </row>
    <row r="34" spans="1:22" x14ac:dyDescent="0.2">
      <c r="A34" s="304"/>
      <c r="B34" s="305"/>
      <c r="C34" s="305"/>
      <c r="D34" s="305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  <c r="V34" s="305"/>
    </row>
    <row r="35" spans="1:22" x14ac:dyDescent="0.2">
      <c r="A35" s="304"/>
      <c r="B35" s="305"/>
      <c r="C35" s="305"/>
      <c r="D35" s="305"/>
      <c r="E35" s="305"/>
      <c r="F35" s="305"/>
      <c r="G35" s="305"/>
      <c r="H35" s="305"/>
      <c r="I35" s="305"/>
      <c r="J35" s="305"/>
      <c r="K35" s="305"/>
      <c r="L35" s="305"/>
      <c r="M35" s="305"/>
      <c r="N35" s="305"/>
      <c r="O35" s="305"/>
      <c r="P35" s="305"/>
      <c r="Q35" s="305"/>
      <c r="R35" s="305"/>
      <c r="S35" s="305"/>
      <c r="T35" s="305"/>
      <c r="U35" s="305"/>
      <c r="V35" s="305"/>
    </row>
    <row r="36" spans="1:22" x14ac:dyDescent="0.2">
      <c r="A36" s="304"/>
      <c r="B36" s="305"/>
      <c r="C36" s="305"/>
      <c r="D36" s="305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305"/>
    </row>
    <row r="37" spans="1:22" x14ac:dyDescent="0.2">
      <c r="A37" s="304"/>
      <c r="B37" s="305"/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305"/>
    </row>
    <row r="38" spans="1:22" x14ac:dyDescent="0.2">
      <c r="A38" s="304"/>
      <c r="B38" s="305"/>
      <c r="C38" s="305"/>
      <c r="D38" s="305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305"/>
    </row>
    <row r="39" spans="1:22" x14ac:dyDescent="0.2">
      <c r="A39" s="304"/>
      <c r="B39" s="305"/>
      <c r="C39" s="305"/>
      <c r="D39" s="305"/>
      <c r="E39" s="305"/>
      <c r="F39" s="305"/>
      <c r="G39" s="305"/>
      <c r="H39" s="305"/>
      <c r="I39" s="305"/>
      <c r="J39" s="305"/>
      <c r="K39" s="305"/>
      <c r="L39" s="305"/>
      <c r="M39" s="305"/>
      <c r="N39" s="305"/>
      <c r="O39" s="305"/>
      <c r="P39" s="305"/>
      <c r="Q39" s="305"/>
      <c r="R39" s="305"/>
      <c r="S39" s="305"/>
      <c r="T39" s="305"/>
      <c r="U39" s="305"/>
      <c r="V39" s="305"/>
    </row>
    <row r="40" spans="1:22" x14ac:dyDescent="0.2">
      <c r="A40" s="304"/>
      <c r="B40" s="305"/>
      <c r="C40" s="305"/>
      <c r="D40" s="305"/>
      <c r="E40" s="305"/>
      <c r="F40" s="305"/>
      <c r="G40" s="305"/>
      <c r="H40" s="305"/>
      <c r="I40" s="305"/>
      <c r="J40" s="305"/>
      <c r="K40" s="305"/>
      <c r="L40" s="305"/>
      <c r="M40" s="305"/>
      <c r="N40" s="305"/>
      <c r="O40" s="305"/>
      <c r="P40" s="305"/>
      <c r="Q40" s="305"/>
      <c r="R40" s="305"/>
      <c r="S40" s="305"/>
      <c r="T40" s="305"/>
      <c r="U40" s="305"/>
      <c r="V40" s="305"/>
    </row>
    <row r="41" spans="1:22" x14ac:dyDescent="0.2">
      <c r="A41" s="304"/>
      <c r="B41" s="305"/>
      <c r="C41" s="305"/>
      <c r="D41" s="305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</row>
    <row r="42" spans="1:22" x14ac:dyDescent="0.2">
      <c r="A42" s="304"/>
      <c r="B42" s="305"/>
      <c r="C42" s="305"/>
      <c r="D42" s="305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5"/>
      <c r="R42" s="305"/>
      <c r="S42" s="305"/>
      <c r="T42" s="305"/>
      <c r="U42" s="305"/>
      <c r="V42" s="305"/>
    </row>
    <row r="43" spans="1:22" x14ac:dyDescent="0.2">
      <c r="A43" s="304"/>
      <c r="B43" s="305"/>
      <c r="C43" s="305"/>
      <c r="D43" s="305"/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05"/>
      <c r="R43" s="305"/>
      <c r="S43" s="305"/>
      <c r="T43" s="305"/>
      <c r="U43" s="305"/>
      <c r="V43" s="305"/>
    </row>
    <row r="44" spans="1:22" x14ac:dyDescent="0.2">
      <c r="A44" s="304"/>
      <c r="B44" s="305"/>
      <c r="C44" s="305"/>
      <c r="D44" s="305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</row>
    <row r="45" spans="1:22" x14ac:dyDescent="0.2">
      <c r="A45" s="304"/>
      <c r="B45" s="305"/>
      <c r="C45" s="305"/>
      <c r="D45" s="305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</row>
    <row r="46" spans="1:22" x14ac:dyDescent="0.2">
      <c r="A46" s="304"/>
      <c r="B46" s="305"/>
      <c r="C46" s="305"/>
      <c r="D46" s="305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</row>
    <row r="47" spans="1:22" x14ac:dyDescent="0.2">
      <c r="A47" s="304"/>
      <c r="B47" s="305"/>
      <c r="C47" s="305"/>
      <c r="D47" s="305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305"/>
      <c r="S47" s="305"/>
      <c r="T47" s="305"/>
      <c r="U47" s="305"/>
      <c r="V47" s="305"/>
    </row>
    <row r="48" spans="1:22" x14ac:dyDescent="0.2">
      <c r="A48" s="304"/>
      <c r="B48" s="305"/>
      <c r="C48" s="305"/>
      <c r="D48" s="305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305"/>
      <c r="S48" s="305"/>
      <c r="T48" s="305"/>
      <c r="U48" s="305"/>
      <c r="V48" s="305"/>
    </row>
    <row r="49" spans="1:22" x14ac:dyDescent="0.2">
      <c r="A49" s="304"/>
      <c r="B49" s="304"/>
      <c r="C49" s="304"/>
      <c r="D49" s="304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04"/>
      <c r="S49" s="304"/>
      <c r="T49" s="304"/>
      <c r="U49" s="304"/>
      <c r="V49" s="304"/>
    </row>
    <row r="50" spans="1:22" x14ac:dyDescent="0.2">
      <c r="A50" s="304"/>
      <c r="B50" s="304"/>
      <c r="C50" s="304"/>
      <c r="D50" s="304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</row>
    <row r="51" spans="1:22" x14ac:dyDescent="0.2">
      <c r="A51" s="304"/>
      <c r="B51" s="304"/>
      <c r="C51" s="304"/>
      <c r="D51" s="304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04"/>
    </row>
    <row r="52" spans="1:22" x14ac:dyDescent="0.2">
      <c r="A52" s="304"/>
      <c r="B52" s="304"/>
      <c r="C52" s="304"/>
      <c r="D52" s="304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</row>
    <row r="53" spans="1:22" x14ac:dyDescent="0.2">
      <c r="A53" s="304"/>
      <c r="B53" s="304"/>
      <c r="C53" s="304"/>
      <c r="D53" s="304"/>
      <c r="E53" s="304"/>
      <c r="F53" s="304"/>
      <c r="G53" s="304"/>
      <c r="H53" s="304"/>
      <c r="I53" s="304"/>
      <c r="J53" s="304"/>
      <c r="K53" s="304"/>
      <c r="L53" s="304"/>
      <c r="M53" s="304"/>
      <c r="N53" s="304"/>
      <c r="O53" s="304"/>
      <c r="P53" s="304"/>
      <c r="Q53" s="304"/>
      <c r="R53" s="304"/>
      <c r="S53" s="304"/>
      <c r="T53" s="304"/>
      <c r="U53" s="304"/>
      <c r="V53" s="304"/>
    </row>
    <row r="54" spans="1:22" x14ac:dyDescent="0.2">
      <c r="A54" s="304"/>
      <c r="B54" s="304"/>
      <c r="C54" s="304"/>
      <c r="D54" s="304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</row>
    <row r="55" spans="1:22" x14ac:dyDescent="0.2">
      <c r="A55" s="304"/>
      <c r="B55" s="304"/>
      <c r="C55" s="304"/>
      <c r="D55" s="304"/>
      <c r="E55" s="304"/>
      <c r="F55" s="304"/>
      <c r="G55" s="304"/>
      <c r="H55" s="304"/>
      <c r="I55" s="304"/>
      <c r="J55" s="304"/>
      <c r="K55" s="304"/>
      <c r="L55" s="304"/>
      <c r="M55" s="304"/>
      <c r="N55" s="304"/>
      <c r="O55" s="304"/>
      <c r="P55" s="304"/>
      <c r="Q55" s="304"/>
      <c r="R55" s="304"/>
      <c r="S55" s="304"/>
      <c r="T55" s="304"/>
      <c r="U55" s="304"/>
      <c r="V55" s="304"/>
    </row>
    <row r="56" spans="1:22" x14ac:dyDescent="0.2">
      <c r="A56" s="304"/>
      <c r="B56" s="304"/>
      <c r="C56" s="304"/>
      <c r="D56" s="304"/>
      <c r="E56" s="304"/>
      <c r="F56" s="304"/>
      <c r="G56" s="304"/>
      <c r="H56" s="304"/>
      <c r="I56" s="304"/>
      <c r="J56" s="304"/>
      <c r="K56" s="304"/>
      <c r="L56" s="304"/>
      <c r="M56" s="304"/>
      <c r="N56" s="304"/>
      <c r="O56" s="307"/>
      <c r="P56" s="307"/>
      <c r="Q56" s="304"/>
      <c r="R56" s="304"/>
      <c r="S56" s="304"/>
      <c r="T56" s="304"/>
      <c r="U56" s="304"/>
      <c r="V56" s="304"/>
    </row>
    <row r="57" spans="1:22" x14ac:dyDescent="0.2">
      <c r="A57" s="304"/>
      <c r="B57" s="304"/>
      <c r="C57" s="304"/>
      <c r="D57" s="304"/>
      <c r="E57" s="304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304"/>
    </row>
    <row r="58" spans="1:22" x14ac:dyDescent="0.2">
      <c r="A58" s="304"/>
      <c r="B58" s="304"/>
      <c r="C58" s="304"/>
      <c r="D58" s="304"/>
      <c r="E58" s="304"/>
      <c r="F58" s="304"/>
      <c r="G58" s="304"/>
      <c r="H58" s="304"/>
      <c r="I58" s="304"/>
      <c r="J58" s="304"/>
      <c r="K58" s="421"/>
      <c r="L58" s="421"/>
      <c r="M58" s="421"/>
      <c r="N58" s="421"/>
      <c r="O58" s="304"/>
      <c r="P58" s="304"/>
      <c r="Q58" s="304"/>
      <c r="R58" s="304"/>
      <c r="S58" s="304"/>
      <c r="T58" s="304"/>
      <c r="U58" s="304"/>
      <c r="V58" s="304"/>
    </row>
    <row r="59" spans="1:22" x14ac:dyDescent="0.2">
      <c r="A59" s="304"/>
      <c r="B59" s="304"/>
      <c r="C59" s="304"/>
      <c r="D59" s="304"/>
      <c r="E59" s="304"/>
      <c r="F59" s="304"/>
      <c r="G59" s="304"/>
      <c r="H59" s="304"/>
      <c r="I59" s="304"/>
      <c r="J59" s="304"/>
      <c r="K59" s="421"/>
      <c r="L59" s="421"/>
      <c r="M59" s="421"/>
      <c r="N59" s="421"/>
      <c r="O59" s="304"/>
      <c r="P59" s="304"/>
      <c r="Q59" s="304"/>
      <c r="R59" s="304"/>
      <c r="S59" s="304"/>
      <c r="T59" s="304"/>
      <c r="U59" s="304"/>
      <c r="V59" s="304"/>
    </row>
    <row r="68" spans="11:11" ht="18" x14ac:dyDescent="0.25">
      <c r="K68" s="308"/>
    </row>
  </sheetData>
  <mergeCells count="3">
    <mergeCell ref="B2:U3"/>
    <mergeCell ref="K58:N59"/>
    <mergeCell ref="E1:Q1"/>
  </mergeCells>
  <pageMargins left="1.25" right="1.33" top="1.24" bottom="0.75" header="0.3" footer="0.3"/>
  <pageSetup paperSize="9" scale="5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rightToLeft="1" tabSelected="1" topLeftCell="B4" zoomScale="75" zoomScaleNormal="75" workbookViewId="0">
      <selection activeCell="C52" sqref="C52"/>
    </sheetView>
  </sheetViews>
  <sheetFormatPr defaultColWidth="20" defaultRowHeight="36" customHeight="1" x14ac:dyDescent="0.4"/>
  <cols>
    <col min="1" max="1" width="20.28515625" style="65" customWidth="1"/>
    <col min="2" max="2" width="18.140625" style="65" customWidth="1"/>
    <col min="3" max="3" width="31.28515625" style="65" customWidth="1"/>
    <col min="4" max="4" width="16.42578125" style="65" customWidth="1"/>
    <col min="5" max="5" width="23" style="65" customWidth="1"/>
    <col min="6" max="6" width="20.28515625" style="65" customWidth="1"/>
    <col min="7" max="7" width="27" style="65" customWidth="1"/>
    <col min="8" max="8" width="16.85546875" style="65" customWidth="1"/>
    <col min="9" max="9" width="18.5703125" style="65" customWidth="1"/>
    <col min="10" max="10" width="14" style="65" customWidth="1"/>
    <col min="11" max="11" width="17.140625" style="65" customWidth="1"/>
    <col min="12" max="12" width="17.5703125" style="65" customWidth="1"/>
    <col min="13" max="13" width="31" style="65" customWidth="1"/>
    <col min="14" max="16384" width="20" style="65"/>
  </cols>
  <sheetData>
    <row r="1" spans="1:14" ht="54" customHeight="1" x14ac:dyDescent="0.5">
      <c r="A1" s="238"/>
      <c r="B1" s="237"/>
      <c r="C1" s="237"/>
      <c r="D1" s="512" t="s">
        <v>152</v>
      </c>
      <c r="E1" s="512"/>
      <c r="F1" s="512"/>
      <c r="G1" s="512"/>
      <c r="H1" s="237"/>
      <c r="I1" s="237"/>
      <c r="J1" s="237"/>
      <c r="K1" s="237"/>
      <c r="L1" s="237"/>
      <c r="M1" s="236"/>
      <c r="N1" s="235"/>
    </row>
    <row r="2" spans="1:14" ht="40.5" customHeight="1" thickBot="1" x14ac:dyDescent="0.45">
      <c r="A2" s="518" t="s">
        <v>122</v>
      </c>
      <c r="B2" s="518"/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7" t="s">
        <v>76</v>
      </c>
      <c r="N2" s="517"/>
    </row>
    <row r="3" spans="1:14" ht="40.5" customHeight="1" thickTop="1" x14ac:dyDescent="0.5">
      <c r="A3" s="238"/>
      <c r="B3" s="515" t="s">
        <v>30</v>
      </c>
      <c r="C3" s="515"/>
      <c r="D3" s="515" t="s">
        <v>31</v>
      </c>
      <c r="E3" s="515"/>
      <c r="F3" s="515" t="s">
        <v>32</v>
      </c>
      <c r="G3" s="515"/>
      <c r="H3" s="515" t="s">
        <v>33</v>
      </c>
      <c r="I3" s="515"/>
      <c r="J3" s="515" t="s">
        <v>34</v>
      </c>
      <c r="K3" s="515"/>
      <c r="L3" s="515" t="s">
        <v>0</v>
      </c>
      <c r="M3" s="515"/>
      <c r="N3" s="235"/>
    </row>
    <row r="4" spans="1:14" ht="36" customHeight="1" x14ac:dyDescent="0.5">
      <c r="A4" s="234"/>
      <c r="B4" s="516"/>
      <c r="C4" s="516"/>
      <c r="D4" s="516"/>
      <c r="E4" s="516"/>
      <c r="F4" s="516"/>
      <c r="G4" s="516"/>
      <c r="H4" s="516"/>
      <c r="I4" s="516"/>
      <c r="J4" s="516"/>
      <c r="K4" s="516"/>
      <c r="L4" s="516"/>
      <c r="M4" s="516"/>
      <c r="N4" s="235"/>
    </row>
    <row r="5" spans="1:14" ht="36" customHeight="1" x14ac:dyDescent="0.5">
      <c r="A5" s="520" t="s">
        <v>75</v>
      </c>
      <c r="B5" s="513" t="s">
        <v>16</v>
      </c>
      <c r="C5" s="519" t="s">
        <v>17</v>
      </c>
      <c r="D5" s="513" t="s">
        <v>16</v>
      </c>
      <c r="E5" s="513" t="s">
        <v>17</v>
      </c>
      <c r="F5" s="513" t="s">
        <v>16</v>
      </c>
      <c r="G5" s="513" t="s">
        <v>17</v>
      </c>
      <c r="H5" s="513" t="s">
        <v>16</v>
      </c>
      <c r="I5" s="513" t="s">
        <v>17</v>
      </c>
      <c r="J5" s="513" t="s">
        <v>16</v>
      </c>
      <c r="K5" s="513" t="s">
        <v>17</v>
      </c>
      <c r="L5" s="513" t="s">
        <v>16</v>
      </c>
      <c r="M5" s="513" t="s">
        <v>17</v>
      </c>
      <c r="N5" s="235"/>
    </row>
    <row r="6" spans="1:14" ht="36" customHeight="1" thickBot="1" x14ac:dyDescent="0.55000000000000004">
      <c r="A6" s="521"/>
      <c r="B6" s="514"/>
      <c r="C6" s="514"/>
      <c r="D6" s="514"/>
      <c r="E6" s="514"/>
      <c r="F6" s="514"/>
      <c r="G6" s="514"/>
      <c r="H6" s="514"/>
      <c r="I6" s="514"/>
      <c r="J6" s="514"/>
      <c r="K6" s="514"/>
      <c r="L6" s="514"/>
      <c r="M6" s="514"/>
      <c r="N6" s="235"/>
    </row>
    <row r="7" spans="1:14" ht="36" customHeight="1" x14ac:dyDescent="0.5">
      <c r="A7" s="240" t="s">
        <v>1</v>
      </c>
      <c r="B7" s="233">
        <v>3</v>
      </c>
      <c r="C7" s="233">
        <v>276100</v>
      </c>
      <c r="D7" s="233">
        <v>0</v>
      </c>
      <c r="E7" s="233">
        <v>0</v>
      </c>
      <c r="F7" s="233">
        <v>76</v>
      </c>
      <c r="G7" s="233">
        <v>5669450</v>
      </c>
      <c r="H7" s="233">
        <v>0</v>
      </c>
      <c r="I7" s="233">
        <v>0</v>
      </c>
      <c r="J7" s="233">
        <v>0</v>
      </c>
      <c r="K7" s="233">
        <v>0</v>
      </c>
      <c r="L7" s="233">
        <v>79</v>
      </c>
      <c r="M7" s="233">
        <v>5945550</v>
      </c>
      <c r="N7" s="235"/>
    </row>
    <row r="8" spans="1:14" ht="36" customHeight="1" x14ac:dyDescent="0.5">
      <c r="A8" s="232" t="s">
        <v>37</v>
      </c>
      <c r="B8" s="231">
        <v>8</v>
      </c>
      <c r="C8" s="231">
        <v>832500</v>
      </c>
      <c r="D8" s="231">
        <v>0</v>
      </c>
      <c r="E8" s="231">
        <v>0</v>
      </c>
      <c r="F8" s="231">
        <v>889</v>
      </c>
      <c r="G8" s="231">
        <v>78960700</v>
      </c>
      <c r="H8" s="231">
        <v>1</v>
      </c>
      <c r="I8" s="231">
        <v>45000</v>
      </c>
      <c r="J8" s="231">
        <v>0</v>
      </c>
      <c r="K8" s="231">
        <v>0</v>
      </c>
      <c r="L8" s="231">
        <v>898</v>
      </c>
      <c r="M8" s="231">
        <v>79838200</v>
      </c>
      <c r="N8" s="235"/>
    </row>
    <row r="9" spans="1:14" ht="36" customHeight="1" x14ac:dyDescent="0.5">
      <c r="A9" s="240" t="s">
        <v>3</v>
      </c>
      <c r="B9" s="233">
        <v>859</v>
      </c>
      <c r="C9" s="233">
        <v>57098640</v>
      </c>
      <c r="D9" s="233">
        <v>4</v>
      </c>
      <c r="E9" s="233">
        <v>296000</v>
      </c>
      <c r="F9" s="233">
        <v>676</v>
      </c>
      <c r="G9" s="233">
        <v>37374775</v>
      </c>
      <c r="H9" s="233">
        <v>0</v>
      </c>
      <c r="I9" s="233">
        <v>0</v>
      </c>
      <c r="J9" s="233">
        <v>0</v>
      </c>
      <c r="K9" s="233">
        <v>0</v>
      </c>
      <c r="L9" s="233">
        <v>1539</v>
      </c>
      <c r="M9" s="233">
        <v>94769415</v>
      </c>
      <c r="N9" s="235"/>
    </row>
    <row r="10" spans="1:14" ht="36" customHeight="1" x14ac:dyDescent="0.5">
      <c r="A10" s="232" t="s">
        <v>5</v>
      </c>
      <c r="B10" s="231">
        <v>357</v>
      </c>
      <c r="C10" s="231">
        <v>34520770</v>
      </c>
      <c r="D10" s="231">
        <v>70</v>
      </c>
      <c r="E10" s="231">
        <v>5720950</v>
      </c>
      <c r="F10" s="231">
        <v>10</v>
      </c>
      <c r="G10" s="231">
        <v>1036300</v>
      </c>
      <c r="H10" s="231">
        <v>0</v>
      </c>
      <c r="I10" s="231">
        <v>0</v>
      </c>
      <c r="J10" s="231">
        <v>0</v>
      </c>
      <c r="K10" s="231">
        <v>0</v>
      </c>
      <c r="L10" s="231">
        <v>437</v>
      </c>
      <c r="M10" s="231">
        <v>41278020</v>
      </c>
      <c r="N10" s="235"/>
    </row>
    <row r="11" spans="1:14" ht="36" customHeight="1" x14ac:dyDescent="0.5">
      <c r="A11" s="240" t="s">
        <v>4</v>
      </c>
      <c r="B11" s="233">
        <v>3755</v>
      </c>
      <c r="C11" s="233">
        <v>480551013</v>
      </c>
      <c r="D11" s="233">
        <v>0</v>
      </c>
      <c r="E11" s="233">
        <v>0</v>
      </c>
      <c r="F11" s="233">
        <v>8</v>
      </c>
      <c r="G11" s="233">
        <v>858000</v>
      </c>
      <c r="H11" s="233">
        <v>0</v>
      </c>
      <c r="I11" s="233">
        <v>0</v>
      </c>
      <c r="J11" s="233">
        <v>2</v>
      </c>
      <c r="K11" s="233">
        <v>278000</v>
      </c>
      <c r="L11" s="233">
        <v>3765</v>
      </c>
      <c r="M11" s="233">
        <v>481687013</v>
      </c>
      <c r="N11" s="235"/>
    </row>
    <row r="12" spans="1:14" ht="36" customHeight="1" x14ac:dyDescent="0.5">
      <c r="A12" s="232" t="s">
        <v>6</v>
      </c>
      <c r="B12" s="231">
        <v>1382</v>
      </c>
      <c r="C12" s="231">
        <v>115643492</v>
      </c>
      <c r="D12" s="231">
        <v>0</v>
      </c>
      <c r="E12" s="231">
        <v>0</v>
      </c>
      <c r="F12" s="231">
        <v>11</v>
      </c>
      <c r="G12" s="231">
        <v>1091200</v>
      </c>
      <c r="H12" s="231">
        <v>0</v>
      </c>
      <c r="I12" s="231">
        <v>0</v>
      </c>
      <c r="J12" s="231">
        <v>0</v>
      </c>
      <c r="K12" s="231">
        <v>0</v>
      </c>
      <c r="L12" s="231">
        <v>1393</v>
      </c>
      <c r="M12" s="231">
        <v>116734692</v>
      </c>
      <c r="N12" s="235"/>
    </row>
    <row r="13" spans="1:14" ht="36" customHeight="1" x14ac:dyDescent="0.5">
      <c r="A13" s="240" t="s">
        <v>7</v>
      </c>
      <c r="B13" s="233">
        <v>954</v>
      </c>
      <c r="C13" s="233">
        <v>65245601</v>
      </c>
      <c r="D13" s="233">
        <v>0</v>
      </c>
      <c r="E13" s="233">
        <v>0</v>
      </c>
      <c r="F13" s="233">
        <v>1</v>
      </c>
      <c r="G13" s="233">
        <v>33000</v>
      </c>
      <c r="H13" s="233">
        <v>0</v>
      </c>
      <c r="I13" s="233">
        <v>0</v>
      </c>
      <c r="J13" s="233">
        <v>0</v>
      </c>
      <c r="K13" s="233">
        <v>0</v>
      </c>
      <c r="L13" s="233">
        <v>955</v>
      </c>
      <c r="M13" s="233">
        <v>65278601</v>
      </c>
      <c r="N13" s="235"/>
    </row>
    <row r="14" spans="1:14" ht="36" customHeight="1" x14ac:dyDescent="0.5">
      <c r="A14" s="232" t="s">
        <v>12</v>
      </c>
      <c r="B14" s="231">
        <v>1087</v>
      </c>
      <c r="C14" s="231">
        <v>80461392</v>
      </c>
      <c r="D14" s="231">
        <v>0</v>
      </c>
      <c r="E14" s="231">
        <v>0</v>
      </c>
      <c r="F14" s="231">
        <v>2</v>
      </c>
      <c r="G14" s="231">
        <v>142000</v>
      </c>
      <c r="H14" s="231">
        <v>0</v>
      </c>
      <c r="I14" s="231">
        <v>0</v>
      </c>
      <c r="J14" s="231">
        <v>0</v>
      </c>
      <c r="K14" s="231">
        <v>0</v>
      </c>
      <c r="L14" s="231">
        <v>1089</v>
      </c>
      <c r="M14" s="231">
        <v>80603392</v>
      </c>
      <c r="N14" s="235"/>
    </row>
    <row r="15" spans="1:14" ht="36" customHeight="1" x14ac:dyDescent="0.5">
      <c r="A15" s="240" t="s">
        <v>2</v>
      </c>
      <c r="B15" s="233">
        <v>243</v>
      </c>
      <c r="C15" s="233">
        <v>14845700</v>
      </c>
      <c r="D15" s="233">
        <v>0</v>
      </c>
      <c r="E15" s="233">
        <v>0</v>
      </c>
      <c r="F15" s="233">
        <v>127</v>
      </c>
      <c r="G15" s="233">
        <v>7812600</v>
      </c>
      <c r="H15" s="233">
        <v>0</v>
      </c>
      <c r="I15" s="233">
        <v>0</v>
      </c>
      <c r="J15" s="233">
        <v>0</v>
      </c>
      <c r="K15" s="233">
        <v>0</v>
      </c>
      <c r="L15" s="233">
        <v>370</v>
      </c>
      <c r="M15" s="233">
        <v>22658300</v>
      </c>
      <c r="N15" s="235"/>
    </row>
    <row r="16" spans="1:14" ht="36" customHeight="1" x14ac:dyDescent="0.5">
      <c r="A16" s="232" t="s">
        <v>8</v>
      </c>
      <c r="B16" s="231">
        <v>919</v>
      </c>
      <c r="C16" s="231">
        <v>73607750</v>
      </c>
      <c r="D16" s="231">
        <v>0</v>
      </c>
      <c r="E16" s="231">
        <v>0</v>
      </c>
      <c r="F16" s="231">
        <v>0</v>
      </c>
      <c r="G16" s="231">
        <v>0</v>
      </c>
      <c r="H16" s="231">
        <v>1</v>
      </c>
      <c r="I16" s="231">
        <v>50000</v>
      </c>
      <c r="J16" s="231">
        <v>0</v>
      </c>
      <c r="K16" s="231">
        <v>0</v>
      </c>
      <c r="L16" s="231">
        <v>920</v>
      </c>
      <c r="M16" s="231">
        <v>73657750</v>
      </c>
      <c r="N16" s="235"/>
    </row>
    <row r="17" spans="1:14" ht="36" customHeight="1" x14ac:dyDescent="0.5">
      <c r="A17" s="240" t="s">
        <v>69</v>
      </c>
      <c r="B17" s="233">
        <v>703</v>
      </c>
      <c r="C17" s="233">
        <v>37584830</v>
      </c>
      <c r="D17" s="233">
        <v>0</v>
      </c>
      <c r="E17" s="233">
        <v>0</v>
      </c>
      <c r="F17" s="233">
        <v>1</v>
      </c>
      <c r="G17" s="233">
        <v>58800</v>
      </c>
      <c r="H17" s="233">
        <v>0</v>
      </c>
      <c r="I17" s="233">
        <v>0</v>
      </c>
      <c r="J17" s="233">
        <v>0</v>
      </c>
      <c r="K17" s="233">
        <v>0</v>
      </c>
      <c r="L17" s="233">
        <v>704</v>
      </c>
      <c r="M17" s="233">
        <v>37643630</v>
      </c>
      <c r="N17" s="235"/>
    </row>
    <row r="18" spans="1:14" ht="36" customHeight="1" x14ac:dyDescent="0.5">
      <c r="A18" s="232" t="s">
        <v>10</v>
      </c>
      <c r="B18" s="231">
        <v>710</v>
      </c>
      <c r="C18" s="231">
        <v>51602345</v>
      </c>
      <c r="D18" s="231">
        <v>0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710</v>
      </c>
      <c r="M18" s="231">
        <v>51602345</v>
      </c>
      <c r="N18" s="235"/>
    </row>
    <row r="19" spans="1:14" ht="36" customHeight="1" x14ac:dyDescent="0.5">
      <c r="A19" s="240" t="s">
        <v>11</v>
      </c>
      <c r="B19" s="233">
        <v>1232</v>
      </c>
      <c r="C19" s="233">
        <v>59896550</v>
      </c>
      <c r="D19" s="233">
        <v>0</v>
      </c>
      <c r="E19" s="233">
        <v>0</v>
      </c>
      <c r="F19" s="233">
        <v>3</v>
      </c>
      <c r="G19" s="233">
        <v>164000</v>
      </c>
      <c r="H19" s="233">
        <v>0</v>
      </c>
      <c r="I19" s="233">
        <v>0</v>
      </c>
      <c r="J19" s="233">
        <v>0</v>
      </c>
      <c r="K19" s="233">
        <v>0</v>
      </c>
      <c r="L19" s="233">
        <v>1235</v>
      </c>
      <c r="M19" s="233">
        <v>60060550</v>
      </c>
      <c r="N19" s="235"/>
    </row>
    <row r="20" spans="1:14" ht="36" customHeight="1" x14ac:dyDescent="0.5">
      <c r="A20" s="232" t="s">
        <v>13</v>
      </c>
      <c r="B20" s="231">
        <v>845</v>
      </c>
      <c r="C20" s="231">
        <v>43401638</v>
      </c>
      <c r="D20" s="231">
        <v>1</v>
      </c>
      <c r="E20" s="231">
        <v>29700</v>
      </c>
      <c r="F20" s="231">
        <v>1</v>
      </c>
      <c r="G20" s="231">
        <v>37500</v>
      </c>
      <c r="H20" s="231">
        <v>0</v>
      </c>
      <c r="I20" s="231">
        <v>0</v>
      </c>
      <c r="J20" s="231">
        <v>0</v>
      </c>
      <c r="K20" s="231">
        <v>0</v>
      </c>
      <c r="L20" s="231">
        <v>847</v>
      </c>
      <c r="M20" s="231">
        <v>43468838</v>
      </c>
      <c r="N20" s="235"/>
    </row>
    <row r="21" spans="1:14" ht="36" customHeight="1" x14ac:dyDescent="0.5">
      <c r="A21" s="230" t="s">
        <v>135</v>
      </c>
      <c r="B21" s="239">
        <v>1086</v>
      </c>
      <c r="C21" s="239">
        <v>108278430</v>
      </c>
      <c r="D21" s="239">
        <v>0</v>
      </c>
      <c r="E21" s="239">
        <v>0</v>
      </c>
      <c r="F21" s="239">
        <v>107</v>
      </c>
      <c r="G21" s="239">
        <v>5730500</v>
      </c>
      <c r="H21" s="239">
        <v>0</v>
      </c>
      <c r="I21" s="239">
        <v>0</v>
      </c>
      <c r="J21" s="239">
        <v>0</v>
      </c>
      <c r="K21" s="239">
        <v>0</v>
      </c>
      <c r="L21" s="239">
        <v>1193</v>
      </c>
      <c r="M21" s="239">
        <v>114008930</v>
      </c>
      <c r="N21" s="235"/>
    </row>
    <row r="22" spans="1:14" ht="36" customHeight="1" thickBot="1" x14ac:dyDescent="0.45">
      <c r="A22" s="241" t="s">
        <v>0</v>
      </c>
      <c r="B22" s="242">
        <f>SUM(B7:B21)</f>
        <v>14143</v>
      </c>
      <c r="C22" s="242">
        <v>1223846750</v>
      </c>
      <c r="D22" s="242">
        <v>75</v>
      </c>
      <c r="E22" s="242">
        <v>6046650</v>
      </c>
      <c r="F22" s="242">
        <v>1912</v>
      </c>
      <c r="G22" s="242">
        <v>138968825</v>
      </c>
      <c r="H22" s="242">
        <v>2</v>
      </c>
      <c r="I22" s="242">
        <v>95000</v>
      </c>
      <c r="J22" s="242">
        <v>2</v>
      </c>
      <c r="K22" s="242">
        <v>278000</v>
      </c>
      <c r="L22" s="242">
        <v>16134</v>
      </c>
      <c r="M22" s="242">
        <v>1369235225</v>
      </c>
      <c r="N22" s="300"/>
    </row>
  </sheetData>
  <mergeCells count="22">
    <mergeCell ref="M2:N2"/>
    <mergeCell ref="A2:L2"/>
    <mergeCell ref="I5:I6"/>
    <mergeCell ref="J5:J6"/>
    <mergeCell ref="K5:K6"/>
    <mergeCell ref="C5:C6"/>
    <mergeCell ref="D5:D6"/>
    <mergeCell ref="L5:L6"/>
    <mergeCell ref="M5:M6"/>
    <mergeCell ref="H5:H6"/>
    <mergeCell ref="A5:A6"/>
    <mergeCell ref="L3:M4"/>
    <mergeCell ref="H3:I4"/>
    <mergeCell ref="J3:K4"/>
    <mergeCell ref="B3:C4"/>
    <mergeCell ref="D3:E4"/>
    <mergeCell ref="D1:G1"/>
    <mergeCell ref="E5:E6"/>
    <mergeCell ref="F5:F6"/>
    <mergeCell ref="G5:G6"/>
    <mergeCell ref="B5:B6"/>
    <mergeCell ref="F3:G4"/>
  </mergeCells>
  <pageMargins left="0.2" right="1.62" top="1.65" bottom="0.75" header="0.3" footer="0.3"/>
  <pageSetup paperSize="9" scale="41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"/>
  <sheetViews>
    <sheetView rightToLeft="1" tabSelected="1" topLeftCell="D3" zoomScale="75" zoomScaleNormal="75" zoomScaleSheetLayoutView="75" workbookViewId="0">
      <selection activeCell="C52" sqref="C52"/>
    </sheetView>
  </sheetViews>
  <sheetFormatPr defaultRowHeight="15" x14ac:dyDescent="0.2"/>
  <cols>
    <col min="1" max="1" width="18.85546875" style="26" customWidth="1"/>
    <col min="2" max="2" width="12.85546875" style="26" customWidth="1"/>
    <col min="3" max="3" width="22.5703125" style="26" customWidth="1"/>
    <col min="4" max="4" width="7.140625" style="26" customWidth="1"/>
    <col min="5" max="5" width="15" style="26" customWidth="1"/>
    <col min="6" max="6" width="8.28515625" style="26" customWidth="1"/>
    <col min="7" max="7" width="20.42578125" style="26" customWidth="1"/>
    <col min="8" max="8" width="15" style="26" customWidth="1"/>
    <col min="9" max="9" width="17.5703125" style="26" customWidth="1"/>
    <col min="10" max="10" width="13.85546875" style="26" customWidth="1"/>
    <col min="11" max="11" width="17.140625" style="26" customWidth="1"/>
    <col min="12" max="12" width="28" style="26" customWidth="1"/>
    <col min="13" max="13" width="29.42578125" style="26" customWidth="1"/>
    <col min="14" max="14" width="6.42578125" style="26" hidden="1" customWidth="1"/>
    <col min="15" max="15" width="9.140625" style="26" hidden="1" customWidth="1"/>
    <col min="16" max="16384" width="9.140625" style="26"/>
  </cols>
  <sheetData>
    <row r="1" spans="1:32" ht="10.5" customHeight="1" x14ac:dyDescent="0.2"/>
    <row r="2" spans="1:32" ht="46.5" customHeight="1" x14ac:dyDescent="0.2">
      <c r="A2" s="522" t="s">
        <v>153</v>
      </c>
      <c r="B2" s="522"/>
      <c r="C2" s="522"/>
      <c r="D2" s="522"/>
      <c r="E2" s="522"/>
      <c r="F2" s="522"/>
      <c r="G2" s="522"/>
      <c r="H2" s="522"/>
      <c r="I2" s="522"/>
      <c r="J2" s="522"/>
      <c r="K2" s="522"/>
      <c r="L2" s="522"/>
      <c r="M2" s="388"/>
      <c r="N2" s="28"/>
    </row>
    <row r="3" spans="1:32" ht="43.5" customHeight="1" thickBot="1" x14ac:dyDescent="0.25">
      <c r="A3" s="527" t="s">
        <v>154</v>
      </c>
      <c r="B3" s="527"/>
      <c r="C3" s="527"/>
      <c r="D3" s="527"/>
      <c r="E3" s="527"/>
      <c r="F3" s="527"/>
      <c r="G3" s="527"/>
      <c r="H3" s="527"/>
      <c r="I3" s="527"/>
      <c r="J3" s="527"/>
      <c r="K3" s="527"/>
      <c r="L3" s="527"/>
      <c r="M3" s="249" t="s">
        <v>151</v>
      </c>
    </row>
    <row r="4" spans="1:32" ht="15.75" customHeight="1" thickTop="1" x14ac:dyDescent="0.35">
      <c r="A4" s="221"/>
      <c r="B4" s="523" t="s">
        <v>30</v>
      </c>
      <c r="C4" s="523"/>
      <c r="D4" s="523" t="s">
        <v>31</v>
      </c>
      <c r="E4" s="523"/>
      <c r="F4" s="523" t="s">
        <v>32</v>
      </c>
      <c r="G4" s="523"/>
      <c r="H4" s="523" t="s">
        <v>33</v>
      </c>
      <c r="I4" s="523"/>
      <c r="J4" s="523" t="s">
        <v>34</v>
      </c>
      <c r="K4" s="523"/>
      <c r="L4" s="523" t="s">
        <v>0</v>
      </c>
      <c r="M4" s="523"/>
      <c r="N4" s="28"/>
    </row>
    <row r="5" spans="1:32" ht="23.25" x14ac:dyDescent="0.2">
      <c r="A5" s="222"/>
      <c r="B5" s="524"/>
      <c r="C5" s="524"/>
      <c r="D5" s="524"/>
      <c r="E5" s="524"/>
      <c r="F5" s="524"/>
      <c r="G5" s="524"/>
      <c r="H5" s="524"/>
      <c r="I5" s="524"/>
      <c r="J5" s="524"/>
      <c r="K5" s="524"/>
      <c r="L5" s="524"/>
      <c r="M5" s="524"/>
      <c r="N5" s="28"/>
    </row>
    <row r="6" spans="1:32" ht="39.75" customHeight="1" thickBot="1" x14ac:dyDescent="0.25">
      <c r="A6" s="223" t="s">
        <v>73</v>
      </c>
      <c r="B6" s="224" t="s">
        <v>16</v>
      </c>
      <c r="C6" s="224" t="s">
        <v>17</v>
      </c>
      <c r="D6" s="224" t="s">
        <v>16</v>
      </c>
      <c r="E6" s="224" t="s">
        <v>17</v>
      </c>
      <c r="F6" s="224" t="s">
        <v>16</v>
      </c>
      <c r="G6" s="224" t="s">
        <v>17</v>
      </c>
      <c r="H6" s="224" t="s">
        <v>16</v>
      </c>
      <c r="I6" s="224" t="s">
        <v>17</v>
      </c>
      <c r="J6" s="224" t="s">
        <v>16</v>
      </c>
      <c r="K6" s="224" t="s">
        <v>17</v>
      </c>
      <c r="L6" s="224" t="s">
        <v>16</v>
      </c>
      <c r="M6" s="224" t="s">
        <v>17</v>
      </c>
    </row>
    <row r="7" spans="1:32" ht="39.75" customHeight="1" x14ac:dyDescent="0.2">
      <c r="A7" s="301" t="s">
        <v>1</v>
      </c>
      <c r="B7" s="246">
        <v>1</v>
      </c>
      <c r="C7" s="246">
        <v>92000</v>
      </c>
      <c r="D7" s="246">
        <v>0</v>
      </c>
      <c r="E7" s="246">
        <v>0</v>
      </c>
      <c r="F7" s="246">
        <v>22</v>
      </c>
      <c r="G7" s="246">
        <v>1022950</v>
      </c>
      <c r="H7" s="246">
        <v>0</v>
      </c>
      <c r="I7" s="246">
        <v>0</v>
      </c>
      <c r="J7" s="246">
        <v>0</v>
      </c>
      <c r="K7" s="246">
        <v>0</v>
      </c>
      <c r="L7" s="246">
        <v>23</v>
      </c>
      <c r="M7" s="246">
        <v>1114950</v>
      </c>
    </row>
    <row r="8" spans="1:32" s="225" customFormat="1" ht="32.1" customHeight="1" x14ac:dyDescent="0.35">
      <c r="A8" s="243" t="s">
        <v>37</v>
      </c>
      <c r="B8" s="244">
        <v>2</v>
      </c>
      <c r="C8" s="244">
        <v>52500</v>
      </c>
      <c r="D8" s="244">
        <v>0</v>
      </c>
      <c r="E8" s="244">
        <v>0</v>
      </c>
      <c r="F8" s="244">
        <v>227</v>
      </c>
      <c r="G8" s="244">
        <v>10644000</v>
      </c>
      <c r="H8" s="244">
        <v>0</v>
      </c>
      <c r="I8" s="244">
        <v>0</v>
      </c>
      <c r="J8" s="244">
        <v>0</v>
      </c>
      <c r="K8" s="244">
        <v>0</v>
      </c>
      <c r="L8" s="244">
        <v>229</v>
      </c>
      <c r="M8" s="244">
        <v>10696500</v>
      </c>
    </row>
    <row r="9" spans="1:32" s="225" customFormat="1" ht="32.1" customHeight="1" x14ac:dyDescent="0.35">
      <c r="A9" s="245" t="s">
        <v>3</v>
      </c>
      <c r="B9" s="246">
        <v>213</v>
      </c>
      <c r="C9" s="246">
        <v>10660720</v>
      </c>
      <c r="D9" s="246">
        <v>2</v>
      </c>
      <c r="E9" s="246">
        <v>110000</v>
      </c>
      <c r="F9" s="246">
        <v>60</v>
      </c>
      <c r="G9" s="246">
        <v>3112750</v>
      </c>
      <c r="H9" s="246">
        <v>0</v>
      </c>
      <c r="I9" s="246">
        <v>0</v>
      </c>
      <c r="J9" s="246">
        <v>0</v>
      </c>
      <c r="K9" s="246">
        <v>0</v>
      </c>
      <c r="L9" s="246">
        <v>275</v>
      </c>
      <c r="M9" s="246">
        <v>13883470</v>
      </c>
      <c r="N9" s="60"/>
    </row>
    <row r="10" spans="1:32" s="225" customFormat="1" ht="32.1" customHeight="1" x14ac:dyDescent="0.35">
      <c r="A10" s="243" t="s">
        <v>5</v>
      </c>
      <c r="B10" s="244">
        <v>23</v>
      </c>
      <c r="C10" s="244">
        <v>1246100</v>
      </c>
      <c r="D10" s="244">
        <v>13</v>
      </c>
      <c r="E10" s="244">
        <v>610900</v>
      </c>
      <c r="F10" s="244">
        <v>2</v>
      </c>
      <c r="G10" s="244">
        <v>90800</v>
      </c>
      <c r="H10" s="244">
        <v>0</v>
      </c>
      <c r="I10" s="244">
        <v>0</v>
      </c>
      <c r="J10" s="244">
        <v>0</v>
      </c>
      <c r="K10" s="244">
        <v>0</v>
      </c>
      <c r="L10" s="244">
        <v>38</v>
      </c>
      <c r="M10" s="244">
        <v>1947800</v>
      </c>
    </row>
    <row r="11" spans="1:32" s="60" customFormat="1" ht="32.1" customHeight="1" x14ac:dyDescent="0.35">
      <c r="A11" s="245" t="s">
        <v>4</v>
      </c>
      <c r="B11" s="246">
        <v>429</v>
      </c>
      <c r="C11" s="246">
        <v>32609020</v>
      </c>
      <c r="D11" s="246">
        <v>0</v>
      </c>
      <c r="E11" s="246">
        <v>0</v>
      </c>
      <c r="F11" s="246">
        <v>1</v>
      </c>
      <c r="G11" s="246">
        <v>107200</v>
      </c>
      <c r="H11" s="246">
        <v>0</v>
      </c>
      <c r="I11" s="246">
        <v>0</v>
      </c>
      <c r="J11" s="246">
        <v>0</v>
      </c>
      <c r="K11" s="246">
        <v>0</v>
      </c>
      <c r="L11" s="246">
        <v>430</v>
      </c>
      <c r="M11" s="246">
        <v>32716220</v>
      </c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</row>
    <row r="12" spans="1:32" s="62" customFormat="1" ht="32.1" customHeight="1" x14ac:dyDescent="0.35">
      <c r="A12" s="243" t="s">
        <v>6</v>
      </c>
      <c r="B12" s="244">
        <v>264</v>
      </c>
      <c r="C12" s="244">
        <v>14565475</v>
      </c>
      <c r="D12" s="244">
        <v>0</v>
      </c>
      <c r="E12" s="244">
        <v>0</v>
      </c>
      <c r="F12" s="244">
        <v>0</v>
      </c>
      <c r="G12" s="244">
        <v>0</v>
      </c>
      <c r="H12" s="244">
        <v>0</v>
      </c>
      <c r="I12" s="244">
        <v>0</v>
      </c>
      <c r="J12" s="244">
        <v>1</v>
      </c>
      <c r="K12" s="244">
        <v>59600</v>
      </c>
      <c r="L12" s="244">
        <v>265</v>
      </c>
      <c r="M12" s="244">
        <v>14625075</v>
      </c>
    </row>
    <row r="13" spans="1:32" s="60" customFormat="1" ht="32.1" customHeight="1" x14ac:dyDescent="0.35">
      <c r="A13" s="245" t="s">
        <v>7</v>
      </c>
      <c r="B13" s="246">
        <v>301</v>
      </c>
      <c r="C13" s="246">
        <v>12632800</v>
      </c>
      <c r="D13" s="246">
        <v>0</v>
      </c>
      <c r="E13" s="246">
        <v>0</v>
      </c>
      <c r="F13" s="246">
        <v>0</v>
      </c>
      <c r="G13" s="246">
        <v>0</v>
      </c>
      <c r="H13" s="246">
        <v>0</v>
      </c>
      <c r="I13" s="246">
        <v>0</v>
      </c>
      <c r="J13" s="246">
        <v>0</v>
      </c>
      <c r="K13" s="246">
        <v>0</v>
      </c>
      <c r="L13" s="246">
        <v>301</v>
      </c>
      <c r="M13" s="246">
        <v>12632800</v>
      </c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</row>
    <row r="14" spans="1:32" s="62" customFormat="1" ht="32.1" customHeight="1" x14ac:dyDescent="0.35">
      <c r="A14" s="243" t="s">
        <v>12</v>
      </c>
      <c r="B14" s="244">
        <v>263</v>
      </c>
      <c r="C14" s="244">
        <v>11593550</v>
      </c>
      <c r="D14" s="244">
        <v>0</v>
      </c>
      <c r="E14" s="244">
        <v>0</v>
      </c>
      <c r="F14" s="244">
        <v>0</v>
      </c>
      <c r="G14" s="244">
        <v>0</v>
      </c>
      <c r="H14" s="244">
        <v>0</v>
      </c>
      <c r="I14" s="244">
        <v>0</v>
      </c>
      <c r="J14" s="244">
        <v>0</v>
      </c>
      <c r="K14" s="244">
        <v>0</v>
      </c>
      <c r="L14" s="244">
        <v>263</v>
      </c>
      <c r="M14" s="244">
        <v>11593550</v>
      </c>
    </row>
    <row r="15" spans="1:32" s="60" customFormat="1" ht="32.1" customHeight="1" x14ac:dyDescent="0.35">
      <c r="A15" s="245" t="s">
        <v>2</v>
      </c>
      <c r="B15" s="246">
        <v>262</v>
      </c>
      <c r="C15" s="246">
        <v>8455700</v>
      </c>
      <c r="D15" s="246">
        <v>0</v>
      </c>
      <c r="E15" s="246">
        <v>0</v>
      </c>
      <c r="F15" s="246">
        <v>25</v>
      </c>
      <c r="G15" s="246">
        <v>994400</v>
      </c>
      <c r="H15" s="246">
        <v>0</v>
      </c>
      <c r="I15" s="246">
        <v>0</v>
      </c>
      <c r="J15" s="246">
        <v>0</v>
      </c>
      <c r="K15" s="246">
        <v>0</v>
      </c>
      <c r="L15" s="246">
        <v>287</v>
      </c>
      <c r="M15" s="246">
        <v>9450100</v>
      </c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</row>
    <row r="16" spans="1:32" s="62" customFormat="1" ht="32.1" customHeight="1" x14ac:dyDescent="0.35">
      <c r="A16" s="243" t="s">
        <v>8</v>
      </c>
      <c r="B16" s="244">
        <v>298</v>
      </c>
      <c r="C16" s="244">
        <v>15761500</v>
      </c>
      <c r="D16" s="244">
        <v>0</v>
      </c>
      <c r="E16" s="244">
        <v>0</v>
      </c>
      <c r="F16" s="244">
        <v>0</v>
      </c>
      <c r="G16" s="244">
        <v>0</v>
      </c>
      <c r="H16" s="244">
        <v>1</v>
      </c>
      <c r="I16" s="244">
        <v>37500</v>
      </c>
      <c r="J16" s="244">
        <v>0</v>
      </c>
      <c r="K16" s="244">
        <v>0</v>
      </c>
      <c r="L16" s="244">
        <v>299</v>
      </c>
      <c r="M16" s="244">
        <v>15799000</v>
      </c>
    </row>
    <row r="17" spans="1:32" s="60" customFormat="1" ht="32.1" customHeight="1" x14ac:dyDescent="0.35">
      <c r="A17" s="245" t="s">
        <v>69</v>
      </c>
      <c r="B17" s="246">
        <v>53</v>
      </c>
      <c r="C17" s="246">
        <v>2181050</v>
      </c>
      <c r="D17" s="246">
        <v>0</v>
      </c>
      <c r="E17" s="246">
        <v>0</v>
      </c>
      <c r="F17" s="246">
        <v>0</v>
      </c>
      <c r="G17" s="246">
        <v>0</v>
      </c>
      <c r="H17" s="246">
        <v>0</v>
      </c>
      <c r="I17" s="246">
        <v>0</v>
      </c>
      <c r="J17" s="246">
        <v>0</v>
      </c>
      <c r="K17" s="246">
        <v>0</v>
      </c>
      <c r="L17" s="246">
        <v>53</v>
      </c>
      <c r="M17" s="246">
        <v>2181050</v>
      </c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</row>
    <row r="18" spans="1:32" s="62" customFormat="1" ht="32.1" customHeight="1" x14ac:dyDescent="0.35">
      <c r="A18" s="243" t="s">
        <v>10</v>
      </c>
      <c r="B18" s="244">
        <v>52</v>
      </c>
      <c r="C18" s="244">
        <v>2156700</v>
      </c>
      <c r="D18" s="244">
        <v>0</v>
      </c>
      <c r="E18" s="244">
        <v>0</v>
      </c>
      <c r="F18" s="244">
        <v>0</v>
      </c>
      <c r="G18" s="244">
        <v>0</v>
      </c>
      <c r="H18" s="244">
        <v>0</v>
      </c>
      <c r="I18" s="244">
        <v>0</v>
      </c>
      <c r="J18" s="244">
        <v>0</v>
      </c>
      <c r="K18" s="244">
        <v>0</v>
      </c>
      <c r="L18" s="244">
        <v>52</v>
      </c>
      <c r="M18" s="244">
        <v>2156700</v>
      </c>
    </row>
    <row r="19" spans="1:32" s="60" customFormat="1" ht="32.1" customHeight="1" x14ac:dyDescent="0.35">
      <c r="A19" s="245" t="s">
        <v>11</v>
      </c>
      <c r="B19" s="246">
        <v>454</v>
      </c>
      <c r="C19" s="246">
        <v>14907050</v>
      </c>
      <c r="D19" s="246">
        <v>0</v>
      </c>
      <c r="E19" s="246">
        <v>0</v>
      </c>
      <c r="F19" s="246">
        <v>4</v>
      </c>
      <c r="G19" s="246">
        <v>137500</v>
      </c>
      <c r="H19" s="246">
        <v>0</v>
      </c>
      <c r="I19" s="246">
        <v>0</v>
      </c>
      <c r="J19" s="246">
        <v>0</v>
      </c>
      <c r="K19" s="246">
        <v>0</v>
      </c>
      <c r="L19" s="246">
        <v>458</v>
      </c>
      <c r="M19" s="246">
        <v>15044550</v>
      </c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</row>
    <row r="20" spans="1:32" s="62" customFormat="1" ht="32.1" customHeight="1" x14ac:dyDescent="0.35">
      <c r="A20" s="243" t="s">
        <v>13</v>
      </c>
      <c r="B20" s="244">
        <v>193</v>
      </c>
      <c r="C20" s="244">
        <v>7520450</v>
      </c>
      <c r="D20" s="244">
        <v>0</v>
      </c>
      <c r="E20" s="244">
        <v>0</v>
      </c>
      <c r="F20" s="244">
        <v>0</v>
      </c>
      <c r="G20" s="244">
        <v>0</v>
      </c>
      <c r="H20" s="244">
        <v>0</v>
      </c>
      <c r="I20" s="244">
        <v>0</v>
      </c>
      <c r="J20" s="244">
        <v>0</v>
      </c>
      <c r="K20" s="244">
        <v>0</v>
      </c>
      <c r="L20" s="244">
        <v>193</v>
      </c>
      <c r="M20" s="244">
        <v>7520450</v>
      </c>
    </row>
    <row r="21" spans="1:32" s="60" customFormat="1" ht="32.25" customHeight="1" x14ac:dyDescent="0.35">
      <c r="A21" s="245" t="s">
        <v>14</v>
      </c>
      <c r="B21" s="246">
        <v>557</v>
      </c>
      <c r="C21" s="246">
        <v>33104121</v>
      </c>
      <c r="D21" s="246">
        <v>0</v>
      </c>
      <c r="E21" s="246">
        <v>0</v>
      </c>
      <c r="F21" s="246">
        <v>30</v>
      </c>
      <c r="G21" s="246">
        <v>1244900</v>
      </c>
      <c r="H21" s="246">
        <v>2</v>
      </c>
      <c r="I21" s="246">
        <v>114000</v>
      </c>
      <c r="J21" s="246">
        <v>0</v>
      </c>
      <c r="K21" s="246">
        <v>0</v>
      </c>
      <c r="L21" s="246">
        <v>589</v>
      </c>
      <c r="M21" s="246">
        <v>34463021</v>
      </c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</row>
    <row r="22" spans="1:32" s="62" customFormat="1" ht="36" customHeight="1" thickBot="1" x14ac:dyDescent="0.4">
      <c r="A22" s="247" t="s">
        <v>0</v>
      </c>
      <c r="B22" s="248">
        <f t="shared" ref="B22:M22" si="0">SUM(B7:B21)</f>
        <v>3365</v>
      </c>
      <c r="C22" s="248">
        <f t="shared" si="0"/>
        <v>167538736</v>
      </c>
      <c r="D22" s="248">
        <f t="shared" si="0"/>
        <v>15</v>
      </c>
      <c r="E22" s="248">
        <f t="shared" si="0"/>
        <v>720900</v>
      </c>
      <c r="F22" s="248">
        <f t="shared" si="0"/>
        <v>371</v>
      </c>
      <c r="G22" s="248">
        <f t="shared" si="0"/>
        <v>17354500</v>
      </c>
      <c r="H22" s="248">
        <f t="shared" si="0"/>
        <v>3</v>
      </c>
      <c r="I22" s="248">
        <f t="shared" si="0"/>
        <v>151500</v>
      </c>
      <c r="J22" s="248">
        <f t="shared" si="0"/>
        <v>1</v>
      </c>
      <c r="K22" s="248">
        <f t="shared" si="0"/>
        <v>59600</v>
      </c>
      <c r="L22" s="248">
        <f t="shared" si="0"/>
        <v>3755</v>
      </c>
      <c r="M22" s="248">
        <f t="shared" si="0"/>
        <v>185825236</v>
      </c>
    </row>
    <row r="23" spans="1:32" ht="16.5" customHeight="1" thickTop="1" x14ac:dyDescent="0.2">
      <c r="A23" s="525"/>
      <c r="B23" s="525"/>
      <c r="C23" s="525"/>
      <c r="D23" s="525"/>
      <c r="E23" s="525"/>
      <c r="F23" s="525"/>
      <c r="G23" s="525"/>
      <c r="H23" s="525"/>
      <c r="I23" s="525"/>
      <c r="J23" s="525"/>
      <c r="K23" s="525"/>
      <c r="L23" s="525"/>
      <c r="M23" s="45"/>
      <c r="N23" s="32"/>
      <c r="O23" s="32"/>
      <c r="P23" s="32"/>
      <c r="Q23" s="32"/>
    </row>
    <row r="24" spans="1:32" ht="15" customHeight="1" x14ac:dyDescent="0.2">
      <c r="A24" s="526"/>
      <c r="B24" s="526"/>
      <c r="C24" s="526"/>
      <c r="D24" s="526"/>
      <c r="E24" s="526"/>
      <c r="F24" s="526"/>
      <c r="G24" s="526"/>
      <c r="H24" s="526"/>
      <c r="I24" s="526"/>
      <c r="J24" s="526"/>
      <c r="K24" s="526"/>
      <c r="L24" s="526"/>
      <c r="M24" s="31"/>
      <c r="N24" s="31"/>
      <c r="O24" s="31"/>
      <c r="P24" s="31"/>
      <c r="Q24" s="31"/>
    </row>
    <row r="25" spans="1:32" ht="15.75" x14ac:dyDescent="0.25">
      <c r="F25" s="494"/>
      <c r="G25" s="494"/>
    </row>
    <row r="27" spans="1:32" x14ac:dyDescent="0.2">
      <c r="L27" s="36"/>
    </row>
    <row r="31" spans="1:32" ht="15" customHeight="1" x14ac:dyDescent="0.2"/>
    <row r="32" spans="1:32" ht="15" customHeight="1" x14ac:dyDescent="0.2"/>
    <row r="33" spans="7:7" ht="15" customHeight="1" x14ac:dyDescent="0.2"/>
    <row r="34" spans="7:7" ht="15" customHeight="1" x14ac:dyDescent="0.2"/>
    <row r="35" spans="7:7" x14ac:dyDescent="0.2">
      <c r="G35" s="31"/>
    </row>
    <row r="40" spans="7:7" hidden="1" x14ac:dyDescent="0.2"/>
    <row r="41" spans="7:7" hidden="1" x14ac:dyDescent="0.2"/>
    <row r="42" spans="7:7" hidden="1" x14ac:dyDescent="0.2"/>
    <row r="43" spans="7:7" hidden="1" x14ac:dyDescent="0.2"/>
    <row r="44" spans="7:7" hidden="1" x14ac:dyDescent="0.2"/>
  </sheetData>
  <mergeCells count="10">
    <mergeCell ref="A2:L2"/>
    <mergeCell ref="B4:C5"/>
    <mergeCell ref="L4:M5"/>
    <mergeCell ref="A23:L24"/>
    <mergeCell ref="F25:G25"/>
    <mergeCell ref="A3:L3"/>
    <mergeCell ref="J4:K5"/>
    <mergeCell ref="H4:I5"/>
    <mergeCell ref="F4:G5"/>
    <mergeCell ref="D4:E5"/>
  </mergeCells>
  <pageMargins left="0.21" right="1.33" top="1.68" bottom="0.2" header="1.74" footer="0.2"/>
  <pageSetup scale="5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rightToLeft="1" tabSelected="1" topLeftCell="C3" zoomScaleNormal="100" zoomScaleSheetLayoutView="75" zoomScalePageLayoutView="80" workbookViewId="0">
      <selection activeCell="C52" sqref="C52"/>
    </sheetView>
  </sheetViews>
  <sheetFormatPr defaultRowHeight="12.75" x14ac:dyDescent="0.2"/>
  <cols>
    <col min="1" max="1" width="20.7109375" customWidth="1"/>
    <col min="2" max="2" width="12" customWidth="1"/>
    <col min="3" max="3" width="15.42578125" customWidth="1"/>
    <col min="4" max="4" width="22.140625" customWidth="1"/>
    <col min="5" max="5" width="8.7109375" customWidth="1"/>
    <col min="6" max="6" width="10.42578125" customWidth="1"/>
    <col min="7" max="7" width="13.7109375" customWidth="1"/>
    <col min="8" max="8" width="19.28515625" customWidth="1"/>
    <col min="9" max="9" width="8.28515625" customWidth="1"/>
    <col min="10" max="10" width="11.28515625" customWidth="1"/>
    <col min="11" max="11" width="16.7109375" customWidth="1"/>
    <col min="12" max="12" width="21.5703125" customWidth="1"/>
    <col min="13" max="13" width="11.7109375" customWidth="1"/>
    <col min="14" max="14" width="9.140625" hidden="1" customWidth="1"/>
    <col min="15" max="15" width="0.5703125" hidden="1" customWidth="1"/>
    <col min="16" max="16" width="7.85546875" customWidth="1"/>
  </cols>
  <sheetData>
    <row r="1" spans="1:16" ht="0.4" customHeight="1" x14ac:dyDescent="0.2">
      <c r="A1" s="422" t="s">
        <v>71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</row>
    <row r="2" spans="1:16" ht="29.25" customHeight="1" x14ac:dyDescent="0.35">
      <c r="A2" s="277" t="s">
        <v>79</v>
      </c>
      <c r="B2" s="277"/>
      <c r="C2" s="277"/>
      <c r="D2" s="429" t="s">
        <v>140</v>
      </c>
      <c r="E2" s="429"/>
      <c r="F2" s="429"/>
      <c r="G2" s="429"/>
      <c r="H2" s="429"/>
      <c r="I2" s="429"/>
      <c r="J2" s="429"/>
      <c r="K2" s="429"/>
      <c r="L2" s="277"/>
      <c r="M2" s="277"/>
    </row>
    <row r="3" spans="1:16" ht="24.75" customHeight="1" x14ac:dyDescent="0.2">
      <c r="A3" s="428" t="s">
        <v>162</v>
      </c>
      <c r="B3" s="428"/>
      <c r="C3" s="428"/>
      <c r="D3" s="428"/>
      <c r="E3" s="428"/>
      <c r="F3" s="428"/>
      <c r="G3" s="428"/>
      <c r="H3" s="428"/>
      <c r="I3" s="428"/>
      <c r="J3" s="428"/>
      <c r="K3" s="428"/>
      <c r="L3" s="428"/>
      <c r="M3" s="428"/>
    </row>
    <row r="4" spans="1:16" ht="32.25" customHeight="1" thickBot="1" x14ac:dyDescent="0.4">
      <c r="A4" s="278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279" t="s">
        <v>76</v>
      </c>
      <c r="N4" s="20"/>
    </row>
    <row r="5" spans="1:16" ht="27" customHeight="1" thickTop="1" x14ac:dyDescent="0.2">
      <c r="A5" s="280" t="s">
        <v>66</v>
      </c>
      <c r="B5" s="427" t="s">
        <v>59</v>
      </c>
      <c r="C5" s="427"/>
      <c r="D5" s="427"/>
      <c r="E5" s="427"/>
      <c r="F5" s="427" t="s">
        <v>70</v>
      </c>
      <c r="G5" s="427"/>
      <c r="H5" s="427"/>
      <c r="I5" s="427"/>
      <c r="J5" s="427" t="s">
        <v>0</v>
      </c>
      <c r="K5" s="427"/>
      <c r="L5" s="427"/>
      <c r="M5" s="427"/>
      <c r="N5" s="11" t="s">
        <v>66</v>
      </c>
    </row>
    <row r="6" spans="1:16" ht="12.75" customHeight="1" x14ac:dyDescent="0.2">
      <c r="A6" s="423" t="s">
        <v>67</v>
      </c>
      <c r="B6" s="425" t="s">
        <v>16</v>
      </c>
      <c r="C6" s="425" t="s">
        <v>155</v>
      </c>
      <c r="D6" s="425" t="s">
        <v>17</v>
      </c>
      <c r="E6" s="425" t="s">
        <v>80</v>
      </c>
      <c r="F6" s="425" t="s">
        <v>16</v>
      </c>
      <c r="G6" s="425" t="s">
        <v>155</v>
      </c>
      <c r="H6" s="425" t="s">
        <v>17</v>
      </c>
      <c r="I6" s="425" t="s">
        <v>80</v>
      </c>
      <c r="J6" s="425" t="s">
        <v>16</v>
      </c>
      <c r="K6" s="425" t="s">
        <v>155</v>
      </c>
      <c r="L6" s="425" t="s">
        <v>17</v>
      </c>
      <c r="M6" s="425" t="s">
        <v>80</v>
      </c>
      <c r="N6" s="131"/>
      <c r="O6" s="131"/>
      <c r="P6" s="131"/>
    </row>
    <row r="7" spans="1:16" ht="63.75" customHeight="1" thickBot="1" x14ac:dyDescent="0.25">
      <c r="A7" s="424"/>
      <c r="B7" s="426"/>
      <c r="C7" s="426"/>
      <c r="D7" s="426"/>
      <c r="E7" s="426"/>
      <c r="F7" s="426"/>
      <c r="G7" s="426"/>
      <c r="H7" s="426"/>
      <c r="I7" s="426"/>
      <c r="J7" s="426"/>
      <c r="K7" s="426"/>
      <c r="L7" s="426"/>
      <c r="M7" s="426"/>
      <c r="N7" s="131"/>
      <c r="O7" s="131"/>
      <c r="P7" s="131"/>
    </row>
    <row r="8" spans="1:16" ht="30" customHeight="1" x14ac:dyDescent="0.2">
      <c r="A8" s="270" t="s">
        <v>60</v>
      </c>
      <c r="B8" s="271">
        <v>16134</v>
      </c>
      <c r="C8" s="271">
        <v>4003961</v>
      </c>
      <c r="D8" s="271">
        <v>1369235225</v>
      </c>
      <c r="E8" s="271" t="s">
        <v>139</v>
      </c>
      <c r="F8" s="271">
        <v>3755</v>
      </c>
      <c r="G8" s="271">
        <v>566524</v>
      </c>
      <c r="H8" s="271">
        <v>185825236</v>
      </c>
      <c r="I8" s="271">
        <f>H8/G8</f>
        <v>328.00946826612818</v>
      </c>
      <c r="J8" s="271">
        <f>F8+B8</f>
        <v>19889</v>
      </c>
      <c r="K8" s="271">
        <f>G8+C8</f>
        <v>4570485</v>
      </c>
      <c r="L8" s="271">
        <f>H8+D8</f>
        <v>1555060461</v>
      </c>
      <c r="M8" s="271">
        <f>L8/K8</f>
        <v>340.2397034450392</v>
      </c>
    </row>
    <row r="9" spans="1:16" ht="30" customHeight="1" x14ac:dyDescent="0.2">
      <c r="A9" s="272" t="s">
        <v>61</v>
      </c>
      <c r="B9" s="273">
        <v>11</v>
      </c>
      <c r="C9" s="273">
        <v>20880</v>
      </c>
      <c r="D9" s="273">
        <v>8366000</v>
      </c>
      <c r="E9" s="273">
        <f>D9/C9</f>
        <v>400.67049808429118</v>
      </c>
      <c r="F9" s="273">
        <v>2</v>
      </c>
      <c r="G9" s="273">
        <v>12304</v>
      </c>
      <c r="H9" s="273">
        <v>4595000</v>
      </c>
      <c r="I9" s="273">
        <f t="shared" ref="I9:I13" si="0">H9/G9</f>
        <v>373.4557867360208</v>
      </c>
      <c r="J9" s="273">
        <f t="shared" ref="J9:J14" si="1">F9+B9</f>
        <v>13</v>
      </c>
      <c r="K9" s="273">
        <f t="shared" ref="K9:K14" si="2">G9+C9</f>
        <v>33184</v>
      </c>
      <c r="L9" s="273">
        <f t="shared" ref="L9:L14" si="3">H9+D9</f>
        <v>12961000</v>
      </c>
      <c r="M9" s="273">
        <f t="shared" ref="M9:M14" si="4">L9/K9</f>
        <v>390.57979749276763</v>
      </c>
    </row>
    <row r="10" spans="1:16" ht="30" customHeight="1" x14ac:dyDescent="0.2">
      <c r="A10" s="274" t="s">
        <v>62</v>
      </c>
      <c r="B10" s="271">
        <v>491</v>
      </c>
      <c r="C10" s="271">
        <v>591340</v>
      </c>
      <c r="D10" s="271">
        <v>253310585</v>
      </c>
      <c r="E10" s="271">
        <f>D10/C10</f>
        <v>428.36707308824026</v>
      </c>
      <c r="F10" s="271">
        <v>20</v>
      </c>
      <c r="G10" s="271">
        <v>16021</v>
      </c>
      <c r="H10" s="271">
        <v>6044600</v>
      </c>
      <c r="I10" s="271">
        <f t="shared" si="0"/>
        <v>377.2923038511953</v>
      </c>
      <c r="J10" s="271">
        <f t="shared" si="1"/>
        <v>511</v>
      </c>
      <c r="K10" s="271">
        <f t="shared" si="2"/>
        <v>607361</v>
      </c>
      <c r="L10" s="271">
        <f t="shared" si="3"/>
        <v>259355185</v>
      </c>
      <c r="M10" s="271">
        <f>L10/K10</f>
        <v>427.01982017284615</v>
      </c>
    </row>
    <row r="11" spans="1:16" ht="30.75" customHeight="1" x14ac:dyDescent="0.2">
      <c r="A11" s="272" t="s">
        <v>64</v>
      </c>
      <c r="B11" s="273">
        <v>83</v>
      </c>
      <c r="C11" s="273">
        <v>56245</v>
      </c>
      <c r="D11" s="273">
        <v>18263231</v>
      </c>
      <c r="E11" s="273">
        <f t="shared" ref="E11:E13" si="5">D11/C11</f>
        <v>324.7085252022402</v>
      </c>
      <c r="F11" s="273">
        <v>5</v>
      </c>
      <c r="G11" s="273">
        <v>354</v>
      </c>
      <c r="H11" s="273">
        <v>95200</v>
      </c>
      <c r="I11" s="273">
        <f t="shared" si="0"/>
        <v>268.9265536723164</v>
      </c>
      <c r="J11" s="273">
        <f t="shared" si="1"/>
        <v>88</v>
      </c>
      <c r="K11" s="273">
        <f t="shared" si="2"/>
        <v>56599</v>
      </c>
      <c r="L11" s="273">
        <f t="shared" si="3"/>
        <v>18358431</v>
      </c>
      <c r="M11" s="273">
        <f t="shared" si="4"/>
        <v>324.35963532924609</v>
      </c>
    </row>
    <row r="12" spans="1:16" ht="40.5" customHeight="1" x14ac:dyDescent="0.2">
      <c r="A12" s="274" t="s">
        <v>161</v>
      </c>
      <c r="B12" s="271">
        <v>39</v>
      </c>
      <c r="C12" s="271">
        <v>31279</v>
      </c>
      <c r="D12" s="271">
        <v>11921750</v>
      </c>
      <c r="E12" s="271">
        <f t="shared" si="5"/>
        <v>381.14229994565045</v>
      </c>
      <c r="F12" s="271">
        <v>15</v>
      </c>
      <c r="G12" s="271">
        <v>7985</v>
      </c>
      <c r="H12" s="271">
        <v>3047190</v>
      </c>
      <c r="I12" s="271">
        <f t="shared" si="0"/>
        <v>381.61427676894175</v>
      </c>
      <c r="J12" s="271">
        <f t="shared" si="1"/>
        <v>54</v>
      </c>
      <c r="K12" s="271">
        <f t="shared" si="2"/>
        <v>39264</v>
      </c>
      <c r="L12" s="271">
        <f t="shared" si="3"/>
        <v>14968940</v>
      </c>
      <c r="M12" s="271">
        <f t="shared" si="4"/>
        <v>381.23828443357786</v>
      </c>
    </row>
    <row r="13" spans="1:16" ht="30" customHeight="1" x14ac:dyDescent="0.2">
      <c r="A13" s="272" t="s">
        <v>63</v>
      </c>
      <c r="B13" s="273">
        <v>35</v>
      </c>
      <c r="C13" s="273">
        <v>32866</v>
      </c>
      <c r="D13" s="273">
        <v>12259300</v>
      </c>
      <c r="E13" s="273">
        <f t="shared" si="5"/>
        <v>373.00858029574636</v>
      </c>
      <c r="F13" s="273">
        <v>5</v>
      </c>
      <c r="G13" s="273">
        <v>2076</v>
      </c>
      <c r="H13" s="273">
        <v>651050</v>
      </c>
      <c r="I13" s="273">
        <f t="shared" si="0"/>
        <v>313.60789980732176</v>
      </c>
      <c r="J13" s="273">
        <f t="shared" si="1"/>
        <v>40</v>
      </c>
      <c r="K13" s="273">
        <f t="shared" si="2"/>
        <v>34942</v>
      </c>
      <c r="L13" s="273">
        <f t="shared" si="3"/>
        <v>12910350</v>
      </c>
      <c r="M13" s="273">
        <f t="shared" si="4"/>
        <v>369.47942304390131</v>
      </c>
    </row>
    <row r="14" spans="1:16" ht="28.5" customHeight="1" thickBot="1" x14ac:dyDescent="0.25">
      <c r="A14" s="275" t="s">
        <v>0</v>
      </c>
      <c r="B14" s="276">
        <f>SUM(B8:B13)</f>
        <v>16793</v>
      </c>
      <c r="C14" s="276">
        <f>SUM(C8:C13)</f>
        <v>4736571</v>
      </c>
      <c r="D14" s="276">
        <f>SUM(D8:D13)</f>
        <v>1673356091</v>
      </c>
      <c r="E14" s="276">
        <f>D14/C14</f>
        <v>353.2842832927027</v>
      </c>
      <c r="F14" s="276">
        <f t="shared" ref="F14:H14" si="6">SUM(F8:F13)</f>
        <v>3802</v>
      </c>
      <c r="G14" s="276">
        <f>SUM(G8:G13)</f>
        <v>605264</v>
      </c>
      <c r="H14" s="276">
        <f t="shared" si="6"/>
        <v>200258276</v>
      </c>
      <c r="I14" s="276">
        <f>H14/G14</f>
        <v>330.86103914985858</v>
      </c>
      <c r="J14" s="276">
        <f t="shared" si="1"/>
        <v>20595</v>
      </c>
      <c r="K14" s="276">
        <f t="shared" si="2"/>
        <v>5341835</v>
      </c>
      <c r="L14" s="276">
        <f t="shared" si="3"/>
        <v>1873614367</v>
      </c>
      <c r="M14" s="276">
        <f t="shared" si="4"/>
        <v>350.7435866139632</v>
      </c>
      <c r="N14" s="29"/>
      <c r="O14" s="30"/>
    </row>
    <row r="15" spans="1:16" ht="20.25" customHeight="1" thickTop="1" x14ac:dyDescent="0.2">
      <c r="A15" s="79" t="s">
        <v>99</v>
      </c>
      <c r="B15" s="79"/>
      <c r="C15" s="281"/>
      <c r="D15" s="281"/>
      <c r="E15" s="281"/>
      <c r="F15" s="78"/>
      <c r="G15" s="78"/>
      <c r="H15" s="40"/>
      <c r="I15" s="40"/>
      <c r="J15" s="431"/>
      <c r="K15" s="431"/>
      <c r="L15" s="431"/>
      <c r="M15" s="130"/>
    </row>
    <row r="16" spans="1:16" ht="15" customHeight="1" x14ac:dyDescent="0.2">
      <c r="A16" s="80" t="s">
        <v>97</v>
      </c>
      <c r="B16" s="80"/>
      <c r="C16" s="80"/>
      <c r="D16" s="80"/>
      <c r="E16" s="80"/>
      <c r="F16" s="41"/>
      <c r="G16" s="41"/>
      <c r="H16" s="41"/>
      <c r="I16" s="42"/>
      <c r="J16" s="432"/>
      <c r="K16" s="432"/>
      <c r="L16" s="433"/>
      <c r="M16" s="43"/>
    </row>
    <row r="18" spans="5:10" x14ac:dyDescent="0.2">
      <c r="E18" s="83"/>
    </row>
    <row r="19" spans="5:10" x14ac:dyDescent="0.2">
      <c r="J19" s="19"/>
    </row>
    <row r="20" spans="5:10" x14ac:dyDescent="0.2">
      <c r="G20" s="132"/>
      <c r="J20" s="19"/>
    </row>
    <row r="21" spans="5:10" x14ac:dyDescent="0.2">
      <c r="J21" s="19"/>
    </row>
    <row r="22" spans="5:10" x14ac:dyDescent="0.2">
      <c r="J22" s="19"/>
    </row>
    <row r="23" spans="5:10" ht="15" x14ac:dyDescent="0.2">
      <c r="F23" s="430"/>
      <c r="G23" s="430"/>
      <c r="J23" s="19"/>
    </row>
    <row r="24" spans="5:10" x14ac:dyDescent="0.2">
      <c r="J24" s="19"/>
    </row>
    <row r="25" spans="5:10" x14ac:dyDescent="0.2">
      <c r="J25" s="19"/>
    </row>
    <row r="28" spans="5:10" x14ac:dyDescent="0.2">
      <c r="J28" s="19"/>
    </row>
    <row r="29" spans="5:10" x14ac:dyDescent="0.2">
      <c r="J29" s="19"/>
    </row>
    <row r="31" spans="5:10" ht="18" x14ac:dyDescent="0.25">
      <c r="H31" s="22"/>
    </row>
    <row r="32" spans="5:10" ht="15" x14ac:dyDescent="0.2">
      <c r="G32" s="26"/>
      <c r="J32" s="19"/>
    </row>
    <row r="33" spans="10:10" x14ac:dyDescent="0.2">
      <c r="J33" s="19"/>
    </row>
    <row r="38" spans="10:10" hidden="1" x14ac:dyDescent="0.2"/>
    <row r="39" spans="10:10" hidden="1" x14ac:dyDescent="0.2"/>
    <row r="40" spans="10:10" hidden="1" x14ac:dyDescent="0.2"/>
    <row r="41" spans="10:10" hidden="1" x14ac:dyDescent="0.2"/>
    <row r="42" spans="10:10" hidden="1" x14ac:dyDescent="0.2"/>
  </sheetData>
  <mergeCells count="22">
    <mergeCell ref="F23:G23"/>
    <mergeCell ref="M6:M7"/>
    <mergeCell ref="J15:L15"/>
    <mergeCell ref="J16:L16"/>
    <mergeCell ref="G6:G7"/>
    <mergeCell ref="H6:H7"/>
    <mergeCell ref="F6:F7"/>
    <mergeCell ref="J6:J7"/>
    <mergeCell ref="K6:K7"/>
    <mergeCell ref="L6:L7"/>
    <mergeCell ref="I6:I7"/>
    <mergeCell ref="A1:M1"/>
    <mergeCell ref="A6:A7"/>
    <mergeCell ref="B6:B7"/>
    <mergeCell ref="C6:C7"/>
    <mergeCell ref="D6:D7"/>
    <mergeCell ref="E6:E7"/>
    <mergeCell ref="B5:E5"/>
    <mergeCell ref="F5:I5"/>
    <mergeCell ref="J5:M5"/>
    <mergeCell ref="A3:M3"/>
    <mergeCell ref="D2:K2"/>
  </mergeCells>
  <printOptions horizontalCentered="1" verticalCentered="1"/>
  <pageMargins left="0.3" right="0.62" top="1.43" bottom="0.79" header="0.511811023622047" footer="0.87"/>
  <pageSetup paperSize="9" scale="71" orientation="landscape" r:id="rId1"/>
  <headerFooter alignWithMargins="0">
    <oddFooter xml:space="preserve">&amp;C&amp;12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X76"/>
  <sheetViews>
    <sheetView rightToLeft="1" tabSelected="1" topLeftCell="A22" zoomScale="75" zoomScaleNormal="75" workbookViewId="0">
      <selection activeCell="C52" sqref="C52"/>
    </sheetView>
  </sheetViews>
  <sheetFormatPr defaultRowHeight="12.75" x14ac:dyDescent="0.2"/>
  <cols>
    <col min="1" max="1" width="11.7109375" customWidth="1"/>
    <col min="7" max="7" width="6.85546875" customWidth="1"/>
    <col min="9" max="9" width="5.85546875" customWidth="1"/>
  </cols>
  <sheetData>
    <row r="5" spans="1:24" x14ac:dyDescent="0.2">
      <c r="D5" s="102"/>
      <c r="E5" s="102"/>
      <c r="F5" s="102"/>
      <c r="G5" s="102"/>
      <c r="H5" s="102"/>
    </row>
    <row r="6" spans="1:24" ht="26.25" customHeight="1" x14ac:dyDescent="0.2">
      <c r="D6" s="133"/>
      <c r="E6" s="133"/>
      <c r="F6" s="134" t="s">
        <v>110</v>
      </c>
      <c r="G6" s="434" t="s">
        <v>108</v>
      </c>
      <c r="H6" s="434"/>
      <c r="I6" s="434"/>
      <c r="J6" s="434"/>
      <c r="K6" s="434"/>
      <c r="L6" s="434"/>
      <c r="M6" s="434"/>
      <c r="N6" s="434"/>
      <c r="O6" s="434"/>
      <c r="P6" s="434"/>
      <c r="Q6" s="434"/>
      <c r="R6" s="434"/>
      <c r="S6" s="434"/>
    </row>
    <row r="7" spans="1:24" ht="12.75" customHeight="1" x14ac:dyDescent="0.2">
      <c r="A7" s="436" t="s">
        <v>113</v>
      </c>
      <c r="B7" s="436"/>
      <c r="C7" s="436"/>
      <c r="D7" s="436"/>
      <c r="E7" s="436"/>
      <c r="F7" s="436"/>
      <c r="G7" s="436"/>
      <c r="H7" s="436"/>
      <c r="I7" s="436"/>
      <c r="J7" s="436"/>
      <c r="K7" s="436"/>
      <c r="L7" s="436"/>
      <c r="M7" s="436"/>
      <c r="N7" s="436"/>
      <c r="O7" s="436"/>
      <c r="P7" s="436"/>
      <c r="Q7" s="436"/>
      <c r="R7" s="436"/>
      <c r="S7" s="436"/>
      <c r="T7" s="436"/>
      <c r="U7" s="436"/>
      <c r="V7" s="436"/>
      <c r="W7" s="436"/>
      <c r="X7" s="436"/>
    </row>
    <row r="8" spans="1:24" ht="34.5" customHeight="1" x14ac:dyDescent="0.2">
      <c r="A8" s="436"/>
      <c r="B8" s="436"/>
      <c r="C8" s="436"/>
      <c r="D8" s="436"/>
      <c r="E8" s="436"/>
      <c r="F8" s="436"/>
      <c r="G8" s="436"/>
      <c r="H8" s="436"/>
      <c r="I8" s="436"/>
      <c r="J8" s="436"/>
      <c r="K8" s="436"/>
      <c r="L8" s="436"/>
      <c r="M8" s="436"/>
      <c r="N8" s="436"/>
      <c r="O8" s="436"/>
      <c r="P8" s="436"/>
      <c r="Q8" s="436"/>
      <c r="R8" s="436"/>
      <c r="S8" s="436"/>
      <c r="T8" s="436"/>
      <c r="U8" s="436"/>
      <c r="V8" s="436"/>
      <c r="W8" s="436"/>
      <c r="X8" s="436"/>
    </row>
    <row r="9" spans="1:24" ht="12.75" customHeight="1" x14ac:dyDescent="0.2">
      <c r="A9" s="436"/>
      <c r="B9" s="436"/>
      <c r="C9" s="436"/>
      <c r="D9" s="436"/>
      <c r="E9" s="436"/>
      <c r="F9" s="436"/>
      <c r="G9" s="436"/>
      <c r="H9" s="436"/>
      <c r="I9" s="436"/>
      <c r="J9" s="436"/>
      <c r="K9" s="436"/>
      <c r="L9" s="436"/>
      <c r="M9" s="436"/>
      <c r="N9" s="436"/>
      <c r="O9" s="436"/>
      <c r="P9" s="436"/>
      <c r="Q9" s="436"/>
      <c r="R9" s="436"/>
      <c r="S9" s="436"/>
      <c r="T9" s="436"/>
      <c r="U9" s="436"/>
      <c r="V9" s="436"/>
      <c r="W9" s="436"/>
      <c r="X9" s="436"/>
    </row>
    <row r="13" spans="1:24" x14ac:dyDescent="0.2">
      <c r="G13" s="92" t="s">
        <v>83</v>
      </c>
      <c r="H13" s="92" t="s">
        <v>107</v>
      </c>
    </row>
    <row r="14" spans="1:24" x14ac:dyDescent="0.2">
      <c r="G14">
        <v>18793</v>
      </c>
      <c r="H14">
        <v>4595</v>
      </c>
      <c r="U14" s="103"/>
    </row>
    <row r="23" spans="19:19" x14ac:dyDescent="0.2"/>
    <row r="46" spans="5:9" x14ac:dyDescent="0.2">
      <c r="E46" s="101"/>
    </row>
    <row r="47" spans="5:9" ht="15" x14ac:dyDescent="0.2">
      <c r="H47" s="435">
        <v>8</v>
      </c>
      <c r="I47" s="435"/>
    </row>
    <row r="54" spans="5:5" x14ac:dyDescent="0.2">
      <c r="E54" s="82"/>
    </row>
    <row r="76" spans="13:14" x14ac:dyDescent="0.2">
      <c r="M76" s="437"/>
      <c r="N76" s="437"/>
    </row>
  </sheetData>
  <mergeCells count="4">
    <mergeCell ref="G6:S6"/>
    <mergeCell ref="H47:I47"/>
    <mergeCell ref="A7:X9"/>
    <mergeCell ref="M76:N76"/>
  </mergeCells>
  <pageMargins left="0.49" right="1.37" top="0.75" bottom="0.66" header="0.3" footer="0.3"/>
  <pageSetup paperSize="9" scale="49" orientation="landscape" horizontalDpi="4294967293" r:id="rId1"/>
  <headerFooter>
    <oddFooter xml:space="preserve">&amp;C&amp;18 &amp;10
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3"/>
  <sheetViews>
    <sheetView rightToLeft="1" tabSelected="1" zoomScale="75" zoomScaleNormal="75" workbookViewId="0">
      <selection activeCell="C52" sqref="C52"/>
    </sheetView>
  </sheetViews>
  <sheetFormatPr defaultRowHeight="12.75" x14ac:dyDescent="0.2"/>
  <cols>
    <col min="1" max="1" width="13.28515625" customWidth="1"/>
    <col min="2" max="2" width="8.85546875" customWidth="1"/>
    <col min="3" max="3" width="17.5703125" customWidth="1"/>
    <col min="4" max="4" width="7.85546875" customWidth="1"/>
    <col min="5" max="5" width="16.42578125" customWidth="1"/>
    <col min="6" max="6" width="5.42578125" customWidth="1"/>
    <col min="7" max="7" width="12.7109375" customWidth="1"/>
    <col min="8" max="8" width="5.28515625" customWidth="1"/>
    <col min="9" max="9" width="13.5703125" customWidth="1"/>
    <col min="10" max="10" width="5.42578125" customWidth="1"/>
    <col min="11" max="11" width="8.42578125" customWidth="1"/>
    <col min="12" max="12" width="8.140625" customWidth="1"/>
    <col min="13" max="13" width="16.42578125" customWidth="1"/>
    <col min="14" max="14" width="11.7109375" customWidth="1"/>
    <col min="15" max="15" width="19" customWidth="1"/>
  </cols>
  <sheetData>
    <row r="3" spans="1:15" s="86" customFormat="1" ht="27.75" customHeight="1" x14ac:dyDescent="0.2">
      <c r="A3" s="288"/>
      <c r="B3" s="288"/>
      <c r="C3" s="288"/>
      <c r="D3" s="288"/>
      <c r="E3" s="288"/>
      <c r="F3" s="439" t="s">
        <v>142</v>
      </c>
      <c r="G3" s="439"/>
      <c r="H3" s="439"/>
      <c r="I3" s="439"/>
      <c r="J3" s="439"/>
      <c r="K3" s="288"/>
      <c r="L3" s="288"/>
      <c r="M3" s="288"/>
      <c r="N3" s="288"/>
      <c r="O3" s="288"/>
    </row>
    <row r="4" spans="1:15" s="86" customFormat="1" ht="29.25" customHeight="1" x14ac:dyDescent="0.2">
      <c r="A4" s="289"/>
      <c r="B4" s="289"/>
      <c r="C4" s="440" t="s">
        <v>143</v>
      </c>
      <c r="D4" s="440"/>
      <c r="E4" s="440"/>
      <c r="F4" s="440"/>
      <c r="G4" s="440"/>
      <c r="H4" s="440"/>
      <c r="I4" s="440"/>
      <c r="J4" s="440"/>
      <c r="K4" s="440"/>
      <c r="L4" s="440"/>
      <c r="M4" s="440"/>
      <c r="N4" s="289"/>
      <c r="O4" s="289"/>
    </row>
    <row r="5" spans="1:15" ht="27.75" customHeight="1" x14ac:dyDescent="0.3">
      <c r="A5" s="269"/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441" t="s">
        <v>144</v>
      </c>
      <c r="O5" s="441"/>
    </row>
    <row r="6" spans="1:15" ht="31.5" customHeight="1" x14ac:dyDescent="0.2">
      <c r="A6" s="283"/>
      <c r="B6" s="438" t="s">
        <v>22</v>
      </c>
      <c r="C6" s="438"/>
      <c r="D6" s="438" t="s">
        <v>145</v>
      </c>
      <c r="E6" s="438"/>
      <c r="F6" s="438" t="s">
        <v>24</v>
      </c>
      <c r="G6" s="438"/>
      <c r="H6" s="438" t="s">
        <v>25</v>
      </c>
      <c r="I6" s="438"/>
      <c r="J6" s="438" t="s">
        <v>36</v>
      </c>
      <c r="K6" s="438"/>
      <c r="L6" s="438" t="s">
        <v>146</v>
      </c>
      <c r="M6" s="438"/>
      <c r="N6" s="438" t="s">
        <v>0</v>
      </c>
      <c r="O6" s="438"/>
    </row>
    <row r="7" spans="1:15" ht="30.75" customHeight="1" thickBot="1" x14ac:dyDescent="0.25">
      <c r="A7" s="284" t="s">
        <v>147</v>
      </c>
      <c r="B7" s="365" t="s">
        <v>16</v>
      </c>
      <c r="C7" s="365" t="s">
        <v>35</v>
      </c>
      <c r="D7" s="365" t="s">
        <v>16</v>
      </c>
      <c r="E7" s="365" t="s">
        <v>35</v>
      </c>
      <c r="F7" s="365" t="s">
        <v>16</v>
      </c>
      <c r="G7" s="365" t="s">
        <v>35</v>
      </c>
      <c r="H7" s="365" t="s">
        <v>16</v>
      </c>
      <c r="I7" s="365" t="s">
        <v>35</v>
      </c>
      <c r="J7" s="365" t="s">
        <v>16</v>
      </c>
      <c r="K7" s="365" t="s">
        <v>35</v>
      </c>
      <c r="L7" s="365" t="s">
        <v>16</v>
      </c>
      <c r="M7" s="365" t="s">
        <v>35</v>
      </c>
      <c r="N7" s="365" t="s">
        <v>16</v>
      </c>
      <c r="O7" s="365" t="s">
        <v>35</v>
      </c>
    </row>
    <row r="8" spans="1:15" ht="21.95" customHeight="1" x14ac:dyDescent="0.25">
      <c r="A8" s="100" t="s">
        <v>1</v>
      </c>
      <c r="B8" s="391">
        <v>90</v>
      </c>
      <c r="C8" s="391">
        <v>8684600</v>
      </c>
      <c r="D8" s="391">
        <v>26</v>
      </c>
      <c r="E8" s="391">
        <v>1306400</v>
      </c>
      <c r="F8" s="391">
        <v>1</v>
      </c>
      <c r="G8" s="391">
        <v>9000</v>
      </c>
      <c r="H8" s="395">
        <v>1</v>
      </c>
      <c r="I8" s="391">
        <v>20000</v>
      </c>
      <c r="J8" s="391">
        <v>0</v>
      </c>
      <c r="K8" s="391">
        <v>0</v>
      </c>
      <c r="L8" s="391">
        <v>1</v>
      </c>
      <c r="M8" s="391">
        <v>18000</v>
      </c>
      <c r="N8" s="391">
        <f>L8+J8+H8+F8+D8+B8</f>
        <v>119</v>
      </c>
      <c r="O8" s="391">
        <f>M8+K8+I8+G8+E8+C8</f>
        <v>10038000</v>
      </c>
    </row>
    <row r="9" spans="1:15" ht="21.95" customHeight="1" x14ac:dyDescent="0.25">
      <c r="A9" s="285" t="s">
        <v>37</v>
      </c>
      <c r="B9" s="392">
        <v>769</v>
      </c>
      <c r="C9" s="392">
        <v>89577200</v>
      </c>
      <c r="D9" s="392">
        <v>228</v>
      </c>
      <c r="E9" s="392">
        <v>10846500</v>
      </c>
      <c r="F9" s="392">
        <v>2</v>
      </c>
      <c r="G9" s="392">
        <v>45000</v>
      </c>
      <c r="H9" s="392">
        <v>19</v>
      </c>
      <c r="I9" s="392">
        <v>381000</v>
      </c>
      <c r="J9" s="392">
        <v>0</v>
      </c>
      <c r="K9" s="392">
        <v>0</v>
      </c>
      <c r="L9" s="392">
        <v>179</v>
      </c>
      <c r="M9" s="392">
        <v>21140800</v>
      </c>
      <c r="N9" s="392">
        <f t="shared" ref="N9:N22" si="0">L9+J9+H9+F9+D9+B9</f>
        <v>1197</v>
      </c>
      <c r="O9" s="392">
        <f t="shared" ref="O9:O21" si="1">M9+K9+I9+G9+E9+C9</f>
        <v>121990500</v>
      </c>
    </row>
    <row r="10" spans="1:15" ht="21.95" customHeight="1" x14ac:dyDescent="0.25">
      <c r="A10" s="286" t="s">
        <v>3</v>
      </c>
      <c r="B10" s="393">
        <v>1551</v>
      </c>
      <c r="C10" s="393">
        <v>99919464</v>
      </c>
      <c r="D10" s="393">
        <v>276</v>
      </c>
      <c r="E10" s="393">
        <v>13923470</v>
      </c>
      <c r="F10" s="393">
        <v>0</v>
      </c>
      <c r="G10" s="393">
        <v>0</v>
      </c>
      <c r="H10" s="393">
        <v>0</v>
      </c>
      <c r="I10" s="393">
        <v>0</v>
      </c>
      <c r="J10" s="393">
        <v>0</v>
      </c>
      <c r="K10" s="393">
        <v>0</v>
      </c>
      <c r="L10" s="393">
        <v>12</v>
      </c>
      <c r="M10" s="393">
        <v>740700</v>
      </c>
      <c r="N10" s="393">
        <f t="shared" si="0"/>
        <v>1839</v>
      </c>
      <c r="O10" s="393">
        <f>M10+K10+I10+G10+E10+C10</f>
        <v>114583634</v>
      </c>
    </row>
    <row r="11" spans="1:15" ht="21.95" customHeight="1" x14ac:dyDescent="0.25">
      <c r="A11" s="285" t="s">
        <v>5</v>
      </c>
      <c r="B11" s="392">
        <v>454</v>
      </c>
      <c r="C11" s="392">
        <v>45112820</v>
      </c>
      <c r="D11" s="392">
        <v>38</v>
      </c>
      <c r="E11" s="392">
        <v>1947800</v>
      </c>
      <c r="F11" s="392">
        <v>0</v>
      </c>
      <c r="G11" s="392">
        <v>0</v>
      </c>
      <c r="H11" s="392">
        <v>0</v>
      </c>
      <c r="I11" s="392">
        <v>0</v>
      </c>
      <c r="J11" s="392">
        <v>0</v>
      </c>
      <c r="K11" s="392">
        <v>0</v>
      </c>
      <c r="L11" s="392">
        <v>1</v>
      </c>
      <c r="M11" s="392">
        <v>129600</v>
      </c>
      <c r="N11" s="392">
        <f t="shared" si="0"/>
        <v>493</v>
      </c>
      <c r="O11" s="392">
        <f t="shared" si="1"/>
        <v>47190220</v>
      </c>
    </row>
    <row r="12" spans="1:15" ht="21.95" customHeight="1" x14ac:dyDescent="0.25">
      <c r="A12" s="287" t="s">
        <v>4</v>
      </c>
      <c r="B12" s="394">
        <v>2795</v>
      </c>
      <c r="C12" s="394">
        <v>376756813</v>
      </c>
      <c r="D12" s="394">
        <v>438</v>
      </c>
      <c r="E12" s="394">
        <v>41038720</v>
      </c>
      <c r="F12" s="394">
        <v>3</v>
      </c>
      <c r="G12" s="394">
        <v>148000</v>
      </c>
      <c r="H12" s="396">
        <v>24</v>
      </c>
      <c r="I12" s="394">
        <v>886000</v>
      </c>
      <c r="J12" s="394">
        <v>4</v>
      </c>
      <c r="K12" s="394">
        <v>9800</v>
      </c>
      <c r="L12" s="394">
        <v>1229</v>
      </c>
      <c r="M12" s="394">
        <v>244969975</v>
      </c>
      <c r="N12" s="394">
        <f t="shared" si="0"/>
        <v>4493</v>
      </c>
      <c r="O12" s="394">
        <f t="shared" si="1"/>
        <v>663809308</v>
      </c>
    </row>
    <row r="13" spans="1:15" ht="21.95" customHeight="1" x14ac:dyDescent="0.25">
      <c r="A13" s="285" t="s">
        <v>6</v>
      </c>
      <c r="B13" s="392">
        <v>1384</v>
      </c>
      <c r="C13" s="392">
        <v>130003342</v>
      </c>
      <c r="D13" s="392">
        <v>265</v>
      </c>
      <c r="E13" s="392">
        <v>14710125</v>
      </c>
      <c r="F13" s="392">
        <v>3</v>
      </c>
      <c r="G13" s="392">
        <v>161200</v>
      </c>
      <c r="H13" s="392">
        <v>3</v>
      </c>
      <c r="I13" s="392">
        <v>80200</v>
      </c>
      <c r="J13" s="392">
        <v>0</v>
      </c>
      <c r="K13" s="392">
        <v>0</v>
      </c>
      <c r="L13" s="392">
        <v>50</v>
      </c>
      <c r="M13" s="392">
        <v>6896400</v>
      </c>
      <c r="N13" s="392">
        <f t="shared" si="0"/>
        <v>1705</v>
      </c>
      <c r="O13" s="392">
        <f t="shared" si="1"/>
        <v>151851267</v>
      </c>
    </row>
    <row r="14" spans="1:15" ht="21.95" customHeight="1" x14ac:dyDescent="0.25">
      <c r="A14" s="287" t="s">
        <v>7</v>
      </c>
      <c r="B14" s="394">
        <v>878</v>
      </c>
      <c r="C14" s="394">
        <v>67190711</v>
      </c>
      <c r="D14" s="394">
        <v>307</v>
      </c>
      <c r="E14" s="394">
        <v>15574900</v>
      </c>
      <c r="F14" s="394">
        <v>3</v>
      </c>
      <c r="G14" s="394">
        <v>213500</v>
      </c>
      <c r="H14" s="396">
        <v>9</v>
      </c>
      <c r="I14" s="394">
        <v>116000</v>
      </c>
      <c r="J14" s="394">
        <v>0</v>
      </c>
      <c r="K14" s="394">
        <v>0</v>
      </c>
      <c r="L14" s="394">
        <v>137</v>
      </c>
      <c r="M14" s="394">
        <v>25557750</v>
      </c>
      <c r="N14" s="394">
        <f t="shared" si="0"/>
        <v>1334</v>
      </c>
      <c r="O14" s="394">
        <f t="shared" si="1"/>
        <v>108652861</v>
      </c>
    </row>
    <row r="15" spans="1:15" ht="21.95" customHeight="1" x14ac:dyDescent="0.25">
      <c r="A15" s="285" t="s">
        <v>12</v>
      </c>
      <c r="B15" s="392">
        <v>1088</v>
      </c>
      <c r="C15" s="392">
        <v>81765642</v>
      </c>
      <c r="D15" s="392">
        <v>270</v>
      </c>
      <c r="E15" s="392">
        <v>11929740</v>
      </c>
      <c r="F15" s="392">
        <v>0</v>
      </c>
      <c r="G15" s="392">
        <v>0</v>
      </c>
      <c r="H15" s="392">
        <v>5</v>
      </c>
      <c r="I15" s="392">
        <v>68800</v>
      </c>
      <c r="J15" s="392">
        <v>0</v>
      </c>
      <c r="K15" s="392">
        <v>0</v>
      </c>
      <c r="L15" s="392">
        <v>14</v>
      </c>
      <c r="M15" s="392">
        <v>1333900</v>
      </c>
      <c r="N15" s="392">
        <f t="shared" si="0"/>
        <v>1377</v>
      </c>
      <c r="O15" s="392">
        <f>M15+K15+I15+G15+E15+C15</f>
        <v>95098082</v>
      </c>
    </row>
    <row r="16" spans="1:15" ht="21.95" customHeight="1" x14ac:dyDescent="0.25">
      <c r="A16" s="287" t="s">
        <v>2</v>
      </c>
      <c r="B16" s="394">
        <v>366</v>
      </c>
      <c r="C16" s="394">
        <v>23336900</v>
      </c>
      <c r="D16" s="394">
        <v>287</v>
      </c>
      <c r="E16" s="394">
        <v>9450100</v>
      </c>
      <c r="F16" s="394">
        <v>0</v>
      </c>
      <c r="G16" s="394">
        <v>0</v>
      </c>
      <c r="H16" s="396">
        <v>0</v>
      </c>
      <c r="I16" s="394">
        <v>0</v>
      </c>
      <c r="J16" s="394">
        <v>0</v>
      </c>
      <c r="K16" s="394">
        <v>0</v>
      </c>
      <c r="L16" s="394">
        <v>9</v>
      </c>
      <c r="M16" s="394">
        <v>350700</v>
      </c>
      <c r="N16" s="394">
        <f t="shared" si="0"/>
        <v>662</v>
      </c>
      <c r="O16" s="394">
        <f t="shared" si="1"/>
        <v>33137700</v>
      </c>
    </row>
    <row r="17" spans="1:15" ht="21.95" customHeight="1" x14ac:dyDescent="0.25">
      <c r="A17" s="285" t="s">
        <v>8</v>
      </c>
      <c r="B17" s="392">
        <v>880</v>
      </c>
      <c r="C17" s="392">
        <v>83145550</v>
      </c>
      <c r="D17" s="392">
        <v>299</v>
      </c>
      <c r="E17" s="392">
        <v>15799000</v>
      </c>
      <c r="F17" s="392">
        <v>0</v>
      </c>
      <c r="G17" s="392">
        <v>0</v>
      </c>
      <c r="H17" s="392">
        <v>0</v>
      </c>
      <c r="I17" s="392">
        <v>0</v>
      </c>
      <c r="J17" s="392">
        <v>0</v>
      </c>
      <c r="K17" s="392">
        <v>0</v>
      </c>
      <c r="L17" s="392">
        <v>74</v>
      </c>
      <c r="M17" s="392">
        <v>13445500</v>
      </c>
      <c r="N17" s="392">
        <f t="shared" si="0"/>
        <v>1253</v>
      </c>
      <c r="O17" s="392">
        <f t="shared" si="1"/>
        <v>112390050</v>
      </c>
    </row>
    <row r="18" spans="1:15" ht="21.95" customHeight="1" x14ac:dyDescent="0.25">
      <c r="A18" s="287" t="s">
        <v>69</v>
      </c>
      <c r="B18" s="394">
        <v>711</v>
      </c>
      <c r="C18" s="394">
        <v>38489711</v>
      </c>
      <c r="D18" s="394">
        <v>53</v>
      </c>
      <c r="E18" s="394">
        <v>2181050</v>
      </c>
      <c r="F18" s="394">
        <v>0</v>
      </c>
      <c r="G18" s="394">
        <v>0</v>
      </c>
      <c r="H18" s="396">
        <v>0</v>
      </c>
      <c r="I18" s="394">
        <v>0</v>
      </c>
      <c r="J18" s="394">
        <v>0</v>
      </c>
      <c r="K18" s="394">
        <v>0</v>
      </c>
      <c r="L18" s="394">
        <v>3</v>
      </c>
      <c r="M18" s="394">
        <v>707400</v>
      </c>
      <c r="N18" s="394">
        <f t="shared" si="0"/>
        <v>767</v>
      </c>
      <c r="O18" s="394">
        <f t="shared" si="1"/>
        <v>41378161</v>
      </c>
    </row>
    <row r="19" spans="1:15" ht="21.95" customHeight="1" x14ac:dyDescent="0.25">
      <c r="A19" s="285" t="s">
        <v>148</v>
      </c>
      <c r="B19" s="392">
        <v>704</v>
      </c>
      <c r="C19" s="392">
        <v>53852345</v>
      </c>
      <c r="D19" s="392">
        <v>53</v>
      </c>
      <c r="E19" s="392">
        <v>2329050</v>
      </c>
      <c r="F19" s="392">
        <v>0</v>
      </c>
      <c r="G19" s="392">
        <v>0</v>
      </c>
      <c r="H19" s="392">
        <v>0</v>
      </c>
      <c r="I19" s="392">
        <v>0</v>
      </c>
      <c r="J19" s="392">
        <v>0</v>
      </c>
      <c r="K19" s="392">
        <v>0</v>
      </c>
      <c r="L19" s="392">
        <v>25</v>
      </c>
      <c r="M19" s="392">
        <v>3217450</v>
      </c>
      <c r="N19" s="392">
        <f t="shared" si="0"/>
        <v>782</v>
      </c>
      <c r="O19" s="392">
        <f t="shared" si="1"/>
        <v>59398845</v>
      </c>
    </row>
    <row r="20" spans="1:15" ht="21.95" customHeight="1" x14ac:dyDescent="0.25">
      <c r="A20" s="287" t="s">
        <v>11</v>
      </c>
      <c r="B20" s="394">
        <v>1256</v>
      </c>
      <c r="C20" s="394">
        <v>68144150</v>
      </c>
      <c r="D20" s="394">
        <v>458</v>
      </c>
      <c r="E20" s="394">
        <v>15044550</v>
      </c>
      <c r="F20" s="394">
        <v>0</v>
      </c>
      <c r="G20" s="394">
        <v>0</v>
      </c>
      <c r="H20" s="396">
        <v>4</v>
      </c>
      <c r="I20" s="394">
        <v>52500</v>
      </c>
      <c r="J20" s="394">
        <v>0</v>
      </c>
      <c r="K20" s="394">
        <v>0</v>
      </c>
      <c r="L20" s="394">
        <v>32</v>
      </c>
      <c r="M20" s="394">
        <v>4509000</v>
      </c>
      <c r="N20" s="394">
        <f t="shared" si="0"/>
        <v>1750</v>
      </c>
      <c r="O20" s="394">
        <f t="shared" si="1"/>
        <v>87750200</v>
      </c>
    </row>
    <row r="21" spans="1:15" ht="21.95" customHeight="1" x14ac:dyDescent="0.25">
      <c r="A21" s="285" t="s">
        <v>149</v>
      </c>
      <c r="B21" s="392">
        <v>791</v>
      </c>
      <c r="C21" s="392">
        <v>40981508</v>
      </c>
      <c r="D21" s="392">
        <v>193</v>
      </c>
      <c r="E21" s="392">
        <v>7520450</v>
      </c>
      <c r="F21" s="392">
        <v>0</v>
      </c>
      <c r="G21" s="392">
        <v>0</v>
      </c>
      <c r="H21" s="392">
        <v>2</v>
      </c>
      <c r="I21" s="392">
        <v>62000</v>
      </c>
      <c r="J21" s="392">
        <v>0</v>
      </c>
      <c r="K21" s="392">
        <v>0</v>
      </c>
      <c r="L21" s="392">
        <v>62</v>
      </c>
      <c r="M21" s="392">
        <v>3121630</v>
      </c>
      <c r="N21" s="392">
        <f t="shared" si="0"/>
        <v>1048</v>
      </c>
      <c r="O21" s="392">
        <f t="shared" si="1"/>
        <v>51685588</v>
      </c>
    </row>
    <row r="22" spans="1:15" ht="21.95" customHeight="1" thickBot="1" x14ac:dyDescent="0.3">
      <c r="A22" s="100" t="s">
        <v>14</v>
      </c>
      <c r="B22" s="391">
        <v>1233</v>
      </c>
      <c r="C22" s="391">
        <v>137571930</v>
      </c>
      <c r="D22" s="391">
        <v>597</v>
      </c>
      <c r="E22" s="391">
        <v>35308721</v>
      </c>
      <c r="F22" s="391">
        <v>2</v>
      </c>
      <c r="G22" s="391">
        <v>771000</v>
      </c>
      <c r="H22" s="395">
        <v>10</v>
      </c>
      <c r="I22" s="391">
        <v>128000</v>
      </c>
      <c r="J22" s="391">
        <v>0</v>
      </c>
      <c r="K22" s="391">
        <v>0</v>
      </c>
      <c r="L22" s="391">
        <v>15</v>
      </c>
      <c r="M22" s="391">
        <v>2684600</v>
      </c>
      <c r="N22" s="391">
        <f t="shared" si="0"/>
        <v>1857</v>
      </c>
      <c r="O22" s="391">
        <v>176464251</v>
      </c>
    </row>
    <row r="23" spans="1:15" ht="21.95" customHeight="1" thickBot="1" x14ac:dyDescent="0.3">
      <c r="A23" s="282" t="s">
        <v>0</v>
      </c>
      <c r="B23" s="397">
        <f t="shared" ref="B23:K23" si="2">SUM(B8:B22)</f>
        <v>14950</v>
      </c>
      <c r="C23" s="397">
        <f>SUM(C8:C22)</f>
        <v>1344532686</v>
      </c>
      <c r="D23" s="397">
        <f t="shared" si="2"/>
        <v>3788</v>
      </c>
      <c r="E23" s="397">
        <f t="shared" si="2"/>
        <v>198910576</v>
      </c>
      <c r="F23" s="397">
        <f t="shared" si="2"/>
        <v>14</v>
      </c>
      <c r="G23" s="397">
        <f t="shared" si="2"/>
        <v>1347700</v>
      </c>
      <c r="H23" s="397">
        <f t="shared" si="2"/>
        <v>77</v>
      </c>
      <c r="I23" s="397">
        <f t="shared" si="2"/>
        <v>1794500</v>
      </c>
      <c r="J23" s="397">
        <f t="shared" si="2"/>
        <v>4</v>
      </c>
      <c r="K23" s="397">
        <f t="shared" si="2"/>
        <v>9800</v>
      </c>
      <c r="L23" s="397">
        <f>SUM(L8:L22)</f>
        <v>1843</v>
      </c>
      <c r="M23" s="397">
        <f>SUM(M8:M22)</f>
        <v>328823405</v>
      </c>
      <c r="N23" s="397">
        <f>SUM(N8:N22)</f>
        <v>20676</v>
      </c>
      <c r="O23" s="397">
        <f>SUM(O8:O22)</f>
        <v>1875418667</v>
      </c>
    </row>
  </sheetData>
  <mergeCells count="10">
    <mergeCell ref="N6:O6"/>
    <mergeCell ref="F3:J3"/>
    <mergeCell ref="C4:M4"/>
    <mergeCell ref="N5:O5"/>
    <mergeCell ref="B6:C6"/>
    <mergeCell ref="D6:E6"/>
    <mergeCell ref="F6:G6"/>
    <mergeCell ref="H6:I6"/>
    <mergeCell ref="J6:K6"/>
    <mergeCell ref="L6:M6"/>
  </mergeCells>
  <pageMargins left="0.25" right="0.85" top="1.1499999999999999" bottom="0.75" header="0.3" footer="0.3"/>
  <pageSetup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rightToLeft="1" tabSelected="1" zoomScale="75" zoomScaleNormal="75" zoomScaleSheetLayoutView="70" workbookViewId="0">
      <selection activeCell="C52" sqref="C52"/>
    </sheetView>
  </sheetViews>
  <sheetFormatPr defaultRowHeight="12.75" x14ac:dyDescent="0.2"/>
  <cols>
    <col min="1" max="1" width="11.28515625" customWidth="1"/>
    <col min="3" max="3" width="9" customWidth="1"/>
    <col min="4" max="4" width="8.28515625" customWidth="1"/>
    <col min="12" max="12" width="15.7109375" customWidth="1"/>
    <col min="13" max="13" width="7.7109375" customWidth="1"/>
    <col min="19" max="19" width="45.85546875" customWidth="1"/>
    <col min="21" max="21" width="35.140625" customWidth="1"/>
    <col min="22" max="22" width="27.140625" customWidth="1"/>
  </cols>
  <sheetData>
    <row r="1" spans="1:19" ht="25.5" customHeight="1" x14ac:dyDescent="0.2">
      <c r="A1" s="135"/>
      <c r="O1" s="135"/>
      <c r="P1" s="135"/>
      <c r="Q1" s="135"/>
      <c r="R1" s="135"/>
      <c r="S1" s="135"/>
    </row>
    <row r="2" spans="1:19" ht="20.25" customHeight="1" x14ac:dyDescent="0.25">
      <c r="A2" s="309"/>
      <c r="B2" s="442" t="s">
        <v>141</v>
      </c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42"/>
      <c r="O2" s="309"/>
      <c r="P2" s="136"/>
      <c r="Q2" s="136"/>
      <c r="R2" s="136"/>
      <c r="S2" s="135"/>
    </row>
    <row r="3" spans="1:19" ht="20.25" customHeight="1" x14ac:dyDescent="0.2">
      <c r="A3" s="443" t="s">
        <v>114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  <c r="O3" s="443"/>
    </row>
    <row r="4" spans="1:19" ht="18" customHeight="1" x14ac:dyDescent="0.2"/>
    <row r="5" spans="1:19" ht="15" x14ac:dyDescent="0.2">
      <c r="A5" s="105"/>
      <c r="B5" s="105"/>
      <c r="C5" s="104"/>
      <c r="D5" s="104"/>
      <c r="E5" s="104"/>
      <c r="F5" s="104"/>
      <c r="G5" s="104"/>
      <c r="H5" s="104"/>
      <c r="I5" s="104"/>
      <c r="J5" s="104"/>
      <c r="K5" s="104"/>
      <c r="L5" s="106"/>
      <c r="M5" s="106"/>
      <c r="N5" s="106"/>
      <c r="O5" s="107"/>
    </row>
    <row r="6" spans="1:19" ht="15" x14ac:dyDescent="0.2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</row>
    <row r="7" spans="1:19" ht="15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</row>
    <row r="8" spans="1:19" ht="15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</row>
    <row r="9" spans="1:19" ht="15" x14ac:dyDescent="0.2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</row>
    <row r="10" spans="1:19" ht="15" x14ac:dyDescent="0.2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1:19" ht="15" x14ac:dyDescent="0.2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</row>
    <row r="12" spans="1:19" ht="15" x14ac:dyDescent="0.2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</row>
    <row r="13" spans="1:19" ht="15" x14ac:dyDescent="0.2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</row>
    <row r="14" spans="1:19" ht="15" x14ac:dyDescent="0.2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</row>
    <row r="15" spans="1:19" ht="15" x14ac:dyDescent="0.2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</row>
    <row r="16" spans="1:19" ht="15" x14ac:dyDescent="0.2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</row>
    <row r="17" spans="1:11" ht="15" x14ac:dyDescent="0.2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</row>
    <row r="18" spans="1:11" ht="15" x14ac:dyDescent="0.2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</row>
    <row r="19" spans="1:11" ht="15" x14ac:dyDescent="0.2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</row>
    <row r="20" spans="1:11" ht="15" x14ac:dyDescent="0.2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</row>
    <row r="21" spans="1:11" ht="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</row>
    <row r="22" spans="1:11" ht="15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3" spans="1:11" ht="15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4" spans="1:11" ht="15" x14ac:dyDescent="0.2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</row>
    <row r="25" spans="1:11" ht="15" x14ac:dyDescent="0.2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6" spans="1:11" ht="15.75" customHeight="1" x14ac:dyDescent="0.2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</row>
    <row r="27" spans="1:11" ht="15" x14ac:dyDescent="0.2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</row>
    <row r="28" spans="1:11" ht="15" x14ac:dyDescent="0.2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</row>
    <row r="29" spans="1:11" ht="15" x14ac:dyDescent="0.2">
      <c r="A29" s="26"/>
      <c r="B29" s="26"/>
      <c r="C29" s="26"/>
      <c r="D29" s="26"/>
      <c r="E29" s="26"/>
      <c r="I29" s="26"/>
      <c r="J29" s="26"/>
      <c r="K29" s="26"/>
    </row>
    <row r="30" spans="1:11" ht="15" x14ac:dyDescent="0.2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</row>
    <row r="31" spans="1:11" ht="15" x14ac:dyDescent="0.2">
      <c r="A31" s="26"/>
      <c r="B31" s="26"/>
      <c r="C31" s="26"/>
      <c r="D31" s="26"/>
      <c r="E31" s="430"/>
      <c r="F31" s="430"/>
      <c r="G31" s="26"/>
      <c r="H31" s="141"/>
      <c r="I31" s="26"/>
      <c r="J31" s="26"/>
      <c r="K31" s="26"/>
    </row>
    <row r="32" spans="1:11" ht="15" x14ac:dyDescent="0.2">
      <c r="A32" s="26"/>
      <c r="B32" s="26"/>
      <c r="C32" s="26"/>
      <c r="D32" s="430"/>
      <c r="E32" s="430"/>
      <c r="F32" s="430"/>
      <c r="G32" s="26"/>
      <c r="H32" s="26"/>
      <c r="I32" s="26"/>
      <c r="J32" s="26"/>
      <c r="K32" s="26"/>
    </row>
    <row r="33" spans="1:11" ht="15" x14ac:dyDescent="0.2">
      <c r="A33" s="26"/>
      <c r="B33" s="26"/>
      <c r="C33" s="26"/>
      <c r="D33" s="430"/>
      <c r="E33" s="430"/>
      <c r="F33" s="26"/>
      <c r="G33" s="26"/>
      <c r="H33" s="26"/>
      <c r="I33" s="26"/>
      <c r="J33" s="26"/>
      <c r="K33" s="26"/>
    </row>
    <row r="34" spans="1:11" ht="80.25" customHeight="1" x14ac:dyDescent="0.2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</row>
    <row r="35" spans="1:11" ht="15" x14ac:dyDescent="0.2">
      <c r="A35" s="26"/>
      <c r="B35" s="26"/>
      <c r="C35" s="26"/>
      <c r="D35" s="26" t="s">
        <v>85</v>
      </c>
      <c r="E35" s="26"/>
      <c r="F35" s="26"/>
      <c r="G35" s="26"/>
      <c r="H35" s="26"/>
      <c r="I35" s="26"/>
      <c r="J35" s="26"/>
      <c r="K35" s="26"/>
    </row>
    <row r="36" spans="1:11" ht="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</row>
    <row r="37" spans="1:11" ht="15" hidden="1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</row>
    <row r="38" spans="1:11" ht="15" hidden="1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</row>
    <row r="39" spans="1:11" hidden="1" x14ac:dyDescent="0.2"/>
    <row r="40" spans="1:11" hidden="1" x14ac:dyDescent="0.2"/>
    <row r="41" spans="1:11" hidden="1" x14ac:dyDescent="0.2"/>
  </sheetData>
  <sortState ref="N1:O1">
    <sortCondition ref="O1"/>
  </sortState>
  <mergeCells count="5">
    <mergeCell ref="D33:E33"/>
    <mergeCell ref="E31:F31"/>
    <mergeCell ref="D32:F32"/>
    <mergeCell ref="B2:N2"/>
    <mergeCell ref="A3:O3"/>
  </mergeCells>
  <pageMargins left="0.25" right="0.39" top="0.75" bottom="0.75" header="0.3" footer="0.3"/>
  <pageSetup paperSize="9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rightToLeft="1" tabSelected="1" topLeftCell="A5" zoomScale="75" zoomScaleNormal="75" zoomScaleSheetLayoutView="75" workbookViewId="0">
      <selection activeCell="C52" sqref="C52"/>
    </sheetView>
  </sheetViews>
  <sheetFormatPr defaultRowHeight="12.75" x14ac:dyDescent="0.2"/>
  <cols>
    <col min="1" max="1" width="14.85546875" customWidth="1"/>
    <col min="2" max="2" width="11.140625" customWidth="1"/>
    <col min="3" max="3" width="22.140625" customWidth="1"/>
    <col min="4" max="4" width="9.28515625" customWidth="1"/>
    <col min="5" max="5" width="19.28515625" customWidth="1"/>
    <col min="6" max="6" width="6" customWidth="1"/>
    <col min="7" max="7" width="15.140625" customWidth="1"/>
    <col min="8" max="8" width="5.85546875" customWidth="1"/>
    <col min="9" max="9" width="15.5703125" customWidth="1"/>
    <col min="10" max="10" width="6.42578125" customWidth="1"/>
    <col min="11" max="11" width="11.85546875" customWidth="1"/>
    <col min="12" max="12" width="9" customWidth="1"/>
    <col min="13" max="13" width="18.85546875" customWidth="1"/>
    <col min="14" max="14" width="11.42578125" customWidth="1"/>
    <col min="15" max="15" width="22.140625" customWidth="1"/>
  </cols>
  <sheetData>
    <row r="1" spans="1:20" ht="16.5" customHeight="1" x14ac:dyDescent="0.2">
      <c r="A1" s="444"/>
      <c r="B1" s="444"/>
      <c r="C1" s="444"/>
      <c r="D1" s="444"/>
      <c r="E1" s="444"/>
      <c r="F1" s="444"/>
      <c r="G1" s="444"/>
      <c r="H1" s="444"/>
      <c r="I1" s="444"/>
      <c r="J1" s="18"/>
    </row>
    <row r="2" spans="1:20" ht="27" customHeight="1" x14ac:dyDescent="0.2">
      <c r="A2" s="449" t="s">
        <v>104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108"/>
      <c r="O2" s="108"/>
    </row>
    <row r="3" spans="1:20" ht="12.75" customHeight="1" x14ac:dyDescent="0.2">
      <c r="A3" s="450" t="s">
        <v>115</v>
      </c>
      <c r="B3" s="450"/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0"/>
      <c r="N3" s="447" t="s">
        <v>76</v>
      </c>
      <c r="O3" s="447"/>
    </row>
    <row r="4" spans="1:20" ht="12.75" customHeight="1" thickBot="1" x14ac:dyDescent="0.25">
      <c r="A4" s="451"/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  <c r="M4" s="451"/>
      <c r="N4" s="448"/>
      <c r="O4" s="448"/>
    </row>
    <row r="5" spans="1:20" ht="20.100000000000001" customHeight="1" thickTop="1" x14ac:dyDescent="0.3">
      <c r="A5" s="268"/>
      <c r="B5" s="445" t="s">
        <v>22</v>
      </c>
      <c r="C5" s="445"/>
      <c r="D5" s="445" t="s">
        <v>23</v>
      </c>
      <c r="E5" s="445"/>
      <c r="F5" s="445" t="s">
        <v>81</v>
      </c>
      <c r="G5" s="445"/>
      <c r="H5" s="445" t="s">
        <v>25</v>
      </c>
      <c r="I5" s="445"/>
      <c r="J5" s="445" t="s">
        <v>36</v>
      </c>
      <c r="K5" s="445"/>
      <c r="L5" s="445" t="s">
        <v>26</v>
      </c>
      <c r="M5" s="445"/>
      <c r="N5" s="445" t="s">
        <v>0</v>
      </c>
      <c r="O5" s="445"/>
    </row>
    <row r="6" spans="1:20" ht="10.5" customHeight="1" thickBot="1" x14ac:dyDescent="0.35">
      <c r="A6" s="296"/>
      <c r="B6" s="446"/>
      <c r="C6" s="446"/>
      <c r="D6" s="446"/>
      <c r="E6" s="446"/>
      <c r="F6" s="446"/>
      <c r="G6" s="446"/>
      <c r="H6" s="446"/>
      <c r="I6" s="446"/>
      <c r="J6" s="446"/>
      <c r="K6" s="446"/>
      <c r="L6" s="446"/>
      <c r="M6" s="446"/>
      <c r="N6" s="446"/>
      <c r="O6" s="446"/>
    </row>
    <row r="7" spans="1:20" ht="30.75" customHeight="1" thickBot="1" x14ac:dyDescent="0.25">
      <c r="A7" s="297" t="s">
        <v>55</v>
      </c>
      <c r="B7" s="298" t="s">
        <v>16</v>
      </c>
      <c r="C7" s="298" t="s">
        <v>35</v>
      </c>
      <c r="D7" s="298" t="s">
        <v>16</v>
      </c>
      <c r="E7" s="298" t="s">
        <v>35</v>
      </c>
      <c r="F7" s="298" t="s">
        <v>16</v>
      </c>
      <c r="G7" s="298" t="s">
        <v>35</v>
      </c>
      <c r="H7" s="298" t="s">
        <v>16</v>
      </c>
      <c r="I7" s="298" t="s">
        <v>35</v>
      </c>
      <c r="J7" s="299" t="s">
        <v>16</v>
      </c>
      <c r="K7" s="299" t="s">
        <v>35</v>
      </c>
      <c r="L7" s="299" t="s">
        <v>16</v>
      </c>
      <c r="M7" s="299" t="s">
        <v>35</v>
      </c>
      <c r="N7" s="299" t="s">
        <v>16</v>
      </c>
      <c r="O7" s="299" t="s">
        <v>35</v>
      </c>
    </row>
    <row r="8" spans="1:20" ht="27.95" customHeight="1" x14ac:dyDescent="0.2">
      <c r="A8" s="290" t="s">
        <v>42</v>
      </c>
      <c r="B8" s="366">
        <v>1392</v>
      </c>
      <c r="C8" s="366">
        <v>119622373</v>
      </c>
      <c r="D8" s="366">
        <v>292</v>
      </c>
      <c r="E8" s="366">
        <v>15022076</v>
      </c>
      <c r="F8" s="366">
        <v>0</v>
      </c>
      <c r="G8" s="366">
        <v>0</v>
      </c>
      <c r="H8" s="366">
        <v>6</v>
      </c>
      <c r="I8" s="366">
        <v>87000</v>
      </c>
      <c r="J8" s="366">
        <v>0</v>
      </c>
      <c r="K8" s="366">
        <v>0</v>
      </c>
      <c r="L8" s="366">
        <v>131</v>
      </c>
      <c r="M8" s="366">
        <v>24638200</v>
      </c>
      <c r="N8" s="366">
        <f>L8+J8+H8+F8+D8+B8</f>
        <v>1821</v>
      </c>
      <c r="O8" s="366">
        <f>M8+K8+I8+G8+E8+C8</f>
        <v>159369649</v>
      </c>
      <c r="Q8" s="76"/>
    </row>
    <row r="9" spans="1:20" ht="27.95" customHeight="1" x14ac:dyDescent="0.2">
      <c r="A9" s="291" t="s">
        <v>43</v>
      </c>
      <c r="B9" s="367">
        <v>1804</v>
      </c>
      <c r="C9" s="367">
        <v>144898931</v>
      </c>
      <c r="D9" s="367">
        <v>468</v>
      </c>
      <c r="E9" s="367">
        <v>23778200</v>
      </c>
      <c r="F9" s="367">
        <v>0</v>
      </c>
      <c r="G9" s="367">
        <v>0</v>
      </c>
      <c r="H9" s="367">
        <v>4</v>
      </c>
      <c r="I9" s="367">
        <v>120000</v>
      </c>
      <c r="J9" s="367">
        <v>0</v>
      </c>
      <c r="K9" s="367">
        <v>0</v>
      </c>
      <c r="L9" s="367">
        <v>131</v>
      </c>
      <c r="M9" s="367">
        <v>25744200</v>
      </c>
      <c r="N9" s="367">
        <f t="shared" ref="N9:N19" si="0">L9+J9+H9+F9+D9+B9</f>
        <v>2407</v>
      </c>
      <c r="O9" s="367">
        <f t="shared" ref="O9:O20" si="1">M9+K9+I9+G9+E9+C9</f>
        <v>194541331</v>
      </c>
      <c r="Q9" s="76"/>
    </row>
    <row r="10" spans="1:20" ht="27.95" customHeight="1" x14ac:dyDescent="0.2">
      <c r="A10" s="292" t="s">
        <v>44</v>
      </c>
      <c r="B10" s="368">
        <v>1543</v>
      </c>
      <c r="C10" s="368">
        <v>134886798</v>
      </c>
      <c r="D10" s="368">
        <v>391</v>
      </c>
      <c r="E10" s="368">
        <v>19749800</v>
      </c>
      <c r="F10" s="368">
        <v>0</v>
      </c>
      <c r="G10" s="368">
        <v>0</v>
      </c>
      <c r="H10" s="368">
        <v>8</v>
      </c>
      <c r="I10" s="368">
        <v>125000</v>
      </c>
      <c r="J10" s="368">
        <v>0</v>
      </c>
      <c r="K10" s="368">
        <v>0</v>
      </c>
      <c r="L10" s="368">
        <v>155</v>
      </c>
      <c r="M10" s="368">
        <v>28529950</v>
      </c>
      <c r="N10" s="368">
        <f t="shared" si="0"/>
        <v>2097</v>
      </c>
      <c r="O10" s="368">
        <f t="shared" si="1"/>
        <v>183291548</v>
      </c>
      <c r="Q10" s="76"/>
    </row>
    <row r="11" spans="1:20" ht="27.95" customHeight="1" x14ac:dyDescent="0.2">
      <c r="A11" s="291" t="s">
        <v>45</v>
      </c>
      <c r="B11" s="367">
        <v>1500</v>
      </c>
      <c r="C11" s="367">
        <v>132319812</v>
      </c>
      <c r="D11" s="367">
        <v>417</v>
      </c>
      <c r="E11" s="367">
        <v>20991850</v>
      </c>
      <c r="F11" s="367">
        <v>0</v>
      </c>
      <c r="G11" s="367">
        <v>0</v>
      </c>
      <c r="H11" s="367">
        <v>6</v>
      </c>
      <c r="I11" s="367">
        <v>58500</v>
      </c>
      <c r="J11" s="367">
        <v>1</v>
      </c>
      <c r="K11" s="367">
        <v>9000</v>
      </c>
      <c r="L11" s="367">
        <v>196</v>
      </c>
      <c r="M11" s="367">
        <v>35694600</v>
      </c>
      <c r="N11" s="367">
        <f t="shared" si="0"/>
        <v>2120</v>
      </c>
      <c r="O11" s="367">
        <f t="shared" si="1"/>
        <v>189073762</v>
      </c>
      <c r="Q11" s="76"/>
    </row>
    <row r="12" spans="1:20" ht="27.95" customHeight="1" x14ac:dyDescent="0.2">
      <c r="A12" s="292" t="s">
        <v>46</v>
      </c>
      <c r="B12" s="368">
        <v>1096</v>
      </c>
      <c r="C12" s="368">
        <v>110787187</v>
      </c>
      <c r="D12" s="368">
        <v>276</v>
      </c>
      <c r="E12" s="368">
        <v>15873550</v>
      </c>
      <c r="F12" s="368">
        <v>2</v>
      </c>
      <c r="G12" s="368">
        <v>661000</v>
      </c>
      <c r="H12" s="368">
        <v>4</v>
      </c>
      <c r="I12" s="368">
        <v>111000</v>
      </c>
      <c r="J12" s="368">
        <v>3</v>
      </c>
      <c r="K12" s="368">
        <v>800</v>
      </c>
      <c r="L12" s="368">
        <v>141</v>
      </c>
      <c r="M12" s="368">
        <v>24990280</v>
      </c>
      <c r="N12" s="368">
        <f t="shared" si="0"/>
        <v>1522</v>
      </c>
      <c r="O12" s="368">
        <f t="shared" si="1"/>
        <v>152423817</v>
      </c>
      <c r="Q12" s="76"/>
    </row>
    <row r="13" spans="1:20" ht="27.95" customHeight="1" x14ac:dyDescent="0.2">
      <c r="A13" s="293" t="s">
        <v>47</v>
      </c>
      <c r="B13" s="369">
        <v>780</v>
      </c>
      <c r="C13" s="369">
        <v>72049485</v>
      </c>
      <c r="D13" s="369">
        <v>172</v>
      </c>
      <c r="E13" s="369">
        <v>8403950</v>
      </c>
      <c r="F13" s="369">
        <v>0</v>
      </c>
      <c r="G13" s="369">
        <v>0</v>
      </c>
      <c r="H13" s="369">
        <v>5</v>
      </c>
      <c r="I13" s="369">
        <v>83500</v>
      </c>
      <c r="J13" s="369">
        <v>0</v>
      </c>
      <c r="K13" s="369">
        <v>0</v>
      </c>
      <c r="L13" s="369">
        <v>139</v>
      </c>
      <c r="M13" s="369">
        <v>26023350</v>
      </c>
      <c r="N13" s="369">
        <f t="shared" si="0"/>
        <v>1096</v>
      </c>
      <c r="O13" s="369">
        <f t="shared" si="1"/>
        <v>106560285</v>
      </c>
      <c r="Q13" s="76"/>
    </row>
    <row r="14" spans="1:20" ht="27.95" customHeight="1" x14ac:dyDescent="0.2">
      <c r="A14" s="292" t="s">
        <v>48</v>
      </c>
      <c r="B14" s="368">
        <v>1406</v>
      </c>
      <c r="C14" s="368">
        <v>129147820</v>
      </c>
      <c r="D14" s="368">
        <v>389</v>
      </c>
      <c r="E14" s="368">
        <v>17704250</v>
      </c>
      <c r="F14" s="368">
        <v>0</v>
      </c>
      <c r="G14" s="368">
        <v>0</v>
      </c>
      <c r="H14" s="368">
        <v>6</v>
      </c>
      <c r="I14" s="368">
        <v>107500</v>
      </c>
      <c r="J14" s="368">
        <v>0</v>
      </c>
      <c r="K14" s="368">
        <v>0</v>
      </c>
      <c r="L14" s="368">
        <v>183</v>
      </c>
      <c r="M14" s="368">
        <v>33371250</v>
      </c>
      <c r="N14" s="368">
        <f t="shared" si="0"/>
        <v>1984</v>
      </c>
      <c r="O14" s="368">
        <f t="shared" si="1"/>
        <v>180330820</v>
      </c>
      <c r="Q14" s="76"/>
      <c r="T14" s="86"/>
    </row>
    <row r="15" spans="1:20" ht="27.95" customHeight="1" x14ac:dyDescent="0.2">
      <c r="A15" s="293" t="s">
        <v>49</v>
      </c>
      <c r="B15" s="369">
        <v>1234</v>
      </c>
      <c r="C15" s="369">
        <v>104479498</v>
      </c>
      <c r="D15" s="369">
        <v>303</v>
      </c>
      <c r="E15" s="369">
        <v>15247275</v>
      </c>
      <c r="F15" s="369">
        <v>2</v>
      </c>
      <c r="G15" s="369">
        <v>45000</v>
      </c>
      <c r="H15" s="369">
        <v>9</v>
      </c>
      <c r="I15" s="369">
        <v>430000</v>
      </c>
      <c r="J15" s="369">
        <v>0</v>
      </c>
      <c r="K15" s="369">
        <v>0</v>
      </c>
      <c r="L15" s="369">
        <v>172</v>
      </c>
      <c r="M15" s="369">
        <v>28170700</v>
      </c>
      <c r="N15" s="369">
        <f t="shared" si="0"/>
        <v>1720</v>
      </c>
      <c r="O15" s="369">
        <f t="shared" si="1"/>
        <v>148372473</v>
      </c>
      <c r="Q15" s="76"/>
    </row>
    <row r="16" spans="1:20" ht="27.95" customHeight="1" x14ac:dyDescent="0.2">
      <c r="A16" s="292" t="s">
        <v>50</v>
      </c>
      <c r="B16" s="368">
        <v>1198</v>
      </c>
      <c r="C16" s="368">
        <v>104854445</v>
      </c>
      <c r="D16" s="368">
        <v>317</v>
      </c>
      <c r="E16" s="368">
        <v>13366180</v>
      </c>
      <c r="F16" s="368">
        <v>0</v>
      </c>
      <c r="G16" s="368">
        <v>0</v>
      </c>
      <c r="H16" s="368">
        <v>5</v>
      </c>
      <c r="I16" s="368">
        <v>187800</v>
      </c>
      <c r="J16" s="368">
        <v>0</v>
      </c>
      <c r="K16" s="368">
        <v>0</v>
      </c>
      <c r="L16" s="368">
        <v>156</v>
      </c>
      <c r="M16" s="368">
        <v>23199350</v>
      </c>
      <c r="N16" s="368">
        <f t="shared" si="0"/>
        <v>1676</v>
      </c>
      <c r="O16" s="368">
        <f t="shared" si="1"/>
        <v>141607775</v>
      </c>
      <c r="Q16" s="76"/>
    </row>
    <row r="17" spans="1:17" ht="27.95" customHeight="1" x14ac:dyDescent="0.2">
      <c r="A17" s="293" t="s">
        <v>51</v>
      </c>
      <c r="B17" s="369">
        <v>1128</v>
      </c>
      <c r="C17" s="369">
        <v>107410720</v>
      </c>
      <c r="D17" s="369">
        <v>278</v>
      </c>
      <c r="E17" s="369">
        <v>16809450</v>
      </c>
      <c r="F17" s="369">
        <v>3</v>
      </c>
      <c r="G17" s="369">
        <v>216750</v>
      </c>
      <c r="H17" s="369">
        <v>7</v>
      </c>
      <c r="I17" s="369">
        <v>182000</v>
      </c>
      <c r="J17" s="369">
        <v>0</v>
      </c>
      <c r="K17" s="369">
        <v>0</v>
      </c>
      <c r="L17" s="369">
        <v>170</v>
      </c>
      <c r="M17" s="369">
        <v>31872875</v>
      </c>
      <c r="N17" s="369">
        <f t="shared" si="0"/>
        <v>1586</v>
      </c>
      <c r="O17" s="369">
        <f t="shared" si="1"/>
        <v>156491795</v>
      </c>
      <c r="Q17" s="76"/>
    </row>
    <row r="18" spans="1:17" ht="27.95" customHeight="1" x14ac:dyDescent="0.2">
      <c r="A18" s="292" t="s">
        <v>52</v>
      </c>
      <c r="B18" s="368">
        <v>968</v>
      </c>
      <c r="C18" s="368">
        <v>88032437</v>
      </c>
      <c r="D18" s="368">
        <v>256</v>
      </c>
      <c r="E18" s="368">
        <v>12429675</v>
      </c>
      <c r="F18" s="368">
        <v>4</v>
      </c>
      <c r="G18" s="368">
        <v>163000</v>
      </c>
      <c r="H18" s="368">
        <v>10</v>
      </c>
      <c r="I18" s="368">
        <v>170000</v>
      </c>
      <c r="J18" s="368">
        <v>0</v>
      </c>
      <c r="K18" s="368">
        <v>0</v>
      </c>
      <c r="L18" s="368">
        <v>125</v>
      </c>
      <c r="M18" s="368">
        <v>20383000</v>
      </c>
      <c r="N18" s="368">
        <f t="shared" si="0"/>
        <v>1363</v>
      </c>
      <c r="O18" s="368">
        <f t="shared" si="1"/>
        <v>121178112</v>
      </c>
      <c r="Q18" s="76"/>
    </row>
    <row r="19" spans="1:17" ht="27.95" customHeight="1" x14ac:dyDescent="0.2">
      <c r="A19" s="294" t="s">
        <v>53</v>
      </c>
      <c r="B19" s="367">
        <v>901</v>
      </c>
      <c r="C19" s="367">
        <v>96043180</v>
      </c>
      <c r="D19" s="367">
        <v>229</v>
      </c>
      <c r="E19" s="367">
        <v>19534320</v>
      </c>
      <c r="F19" s="367">
        <v>3</v>
      </c>
      <c r="G19" s="367">
        <v>261950</v>
      </c>
      <c r="H19" s="367">
        <v>7</v>
      </c>
      <c r="I19" s="367">
        <v>132200</v>
      </c>
      <c r="J19" s="367">
        <v>0</v>
      </c>
      <c r="K19" s="367">
        <v>0</v>
      </c>
      <c r="L19" s="367">
        <v>144</v>
      </c>
      <c r="M19" s="367">
        <v>26205650</v>
      </c>
      <c r="N19" s="367">
        <f t="shared" si="0"/>
        <v>1284</v>
      </c>
      <c r="O19" s="367">
        <f t="shared" si="1"/>
        <v>142177300</v>
      </c>
    </row>
    <row r="20" spans="1:17" ht="27.95" customHeight="1" thickBot="1" x14ac:dyDescent="0.25">
      <c r="A20" s="295" t="s">
        <v>0</v>
      </c>
      <c r="B20" s="370">
        <v>14950</v>
      </c>
      <c r="C20" s="370">
        <f>SUM(C8:C19)</f>
        <v>1344532686</v>
      </c>
      <c r="D20" s="370">
        <v>3788</v>
      </c>
      <c r="E20" s="370">
        <v>198910576</v>
      </c>
      <c r="F20" s="370">
        <v>14</v>
      </c>
      <c r="G20" s="370">
        <v>1347700</v>
      </c>
      <c r="H20" s="370">
        <v>77</v>
      </c>
      <c r="I20" s="370">
        <v>1794500</v>
      </c>
      <c r="J20" s="370">
        <v>4</v>
      </c>
      <c r="K20" s="370">
        <v>9800</v>
      </c>
      <c r="L20" s="370">
        <v>1843</v>
      </c>
      <c r="M20" s="370">
        <v>328823405</v>
      </c>
      <c r="N20" s="370">
        <f>SUM(N8:N19)</f>
        <v>20676</v>
      </c>
      <c r="O20" s="370">
        <f t="shared" si="1"/>
        <v>1875418667</v>
      </c>
    </row>
    <row r="21" spans="1:17" ht="12.75" customHeight="1" thickTop="1" x14ac:dyDescent="0.2">
      <c r="A21" s="109"/>
      <c r="B21" s="371"/>
      <c r="C21" s="371"/>
      <c r="D21" s="371"/>
      <c r="E21" s="371"/>
      <c r="F21" s="371"/>
      <c r="G21" s="371"/>
      <c r="H21" s="371"/>
      <c r="I21" s="371"/>
      <c r="J21" s="371"/>
      <c r="K21" s="371"/>
      <c r="L21" s="371"/>
      <c r="M21" s="371"/>
      <c r="N21" s="371"/>
      <c r="O21" s="371"/>
    </row>
    <row r="22" spans="1:17" ht="12.75" customHeight="1" x14ac:dyDescent="0.2"/>
    <row r="23" spans="1:17" ht="18" customHeight="1" x14ac:dyDescent="0.2">
      <c r="I23" s="33"/>
    </row>
    <row r="24" spans="1:17" x14ac:dyDescent="0.2">
      <c r="O24" s="24"/>
    </row>
    <row r="25" spans="1:17" x14ac:dyDescent="0.2">
      <c r="G25" s="84"/>
    </row>
    <row r="27" spans="1:17" x14ac:dyDescent="0.2">
      <c r="G27" s="84"/>
    </row>
    <row r="29" spans="1:17" x14ac:dyDescent="0.2">
      <c r="G29" s="452"/>
    </row>
    <row r="30" spans="1:17" x14ac:dyDescent="0.2">
      <c r="G30" s="452"/>
    </row>
    <row r="32" spans="1:17" ht="13.5" customHeight="1" x14ac:dyDescent="0.25">
      <c r="G32" s="140"/>
    </row>
    <row r="33" ht="12.75" customHeight="1" x14ac:dyDescent="0.2"/>
    <row r="34" ht="12.75" customHeight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</sheetData>
  <mergeCells count="12">
    <mergeCell ref="N3:O4"/>
    <mergeCell ref="A2:M2"/>
    <mergeCell ref="A3:M4"/>
    <mergeCell ref="G29:G30"/>
    <mergeCell ref="N5:O6"/>
    <mergeCell ref="A1:I1"/>
    <mergeCell ref="B5:C6"/>
    <mergeCell ref="D5:E6"/>
    <mergeCell ref="J5:K6"/>
    <mergeCell ref="L5:M6"/>
    <mergeCell ref="F5:G6"/>
    <mergeCell ref="H5:I6"/>
  </mergeCells>
  <phoneticPr fontId="8" type="noConversion"/>
  <printOptions horizontalCentered="1" verticalCentered="1"/>
  <pageMargins left="0.62" right="1.05" top="1.59" bottom="0.86614173228346458" header="0.9055118110236221" footer="0.77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"/>
  <sheetViews>
    <sheetView rightToLeft="1" tabSelected="1" topLeftCell="A5" zoomScale="75" zoomScaleNormal="75" zoomScaleSheetLayoutView="75" workbookViewId="0">
      <selection activeCell="C52" sqref="C52"/>
    </sheetView>
  </sheetViews>
  <sheetFormatPr defaultRowHeight="12.75" x14ac:dyDescent="0.2"/>
  <cols>
    <col min="4" max="4" width="7.140625" customWidth="1"/>
    <col min="5" max="5" width="0" hidden="1" customWidth="1"/>
    <col min="7" max="7" width="12.5703125" customWidth="1"/>
    <col min="8" max="8" width="21.28515625" customWidth="1"/>
    <col min="9" max="9" width="27.140625" customWidth="1"/>
    <col min="10" max="10" width="23.7109375" customWidth="1"/>
    <col min="13" max="14" width="9.140625" customWidth="1"/>
    <col min="15" max="15" width="9.140625" style="77"/>
  </cols>
  <sheetData>
    <row r="1" spans="1:22" ht="16.5" customHeight="1" x14ac:dyDescent="0.2">
      <c r="A1" s="26"/>
      <c r="B1" s="26"/>
      <c r="C1" s="26"/>
      <c r="D1" s="26"/>
      <c r="E1" s="26"/>
      <c r="F1" s="26"/>
      <c r="G1" s="26"/>
      <c r="H1" s="26"/>
      <c r="I1" s="26"/>
      <c r="J1" s="26"/>
    </row>
    <row r="2" spans="1:22" x14ac:dyDescent="0.2">
      <c r="O2"/>
    </row>
    <row r="3" spans="1:22" x14ac:dyDescent="0.2">
      <c r="O3"/>
    </row>
    <row r="4" spans="1:22" ht="31.5" x14ac:dyDescent="0.4">
      <c r="C4" s="310"/>
      <c r="D4" s="453" t="s">
        <v>156</v>
      </c>
      <c r="E4" s="453"/>
      <c r="F4" s="453"/>
      <c r="G4" s="453"/>
      <c r="H4" s="453"/>
      <c r="I4" s="453"/>
      <c r="J4" s="453"/>
      <c r="K4" s="453"/>
      <c r="L4" s="453"/>
      <c r="M4" s="453"/>
      <c r="N4" s="453"/>
      <c r="O4" s="453"/>
      <c r="P4" s="310"/>
      <c r="Q4" s="310"/>
      <c r="R4" s="310"/>
      <c r="S4" s="310"/>
      <c r="T4" s="310"/>
      <c r="U4" s="65"/>
    </row>
    <row r="5" spans="1:22" ht="29.25" customHeight="1" x14ac:dyDescent="0.2">
      <c r="D5" s="453" t="s">
        <v>170</v>
      </c>
      <c r="E5" s="453"/>
      <c r="F5" s="453"/>
      <c r="G5" s="453"/>
      <c r="H5" s="453"/>
      <c r="I5" s="453"/>
      <c r="J5" s="453"/>
      <c r="K5" s="453"/>
      <c r="L5" s="453"/>
      <c r="M5" s="453"/>
      <c r="N5" s="453"/>
      <c r="O5" s="453"/>
      <c r="P5" s="453"/>
      <c r="Q5" s="453"/>
      <c r="R5" s="453"/>
      <c r="S5" s="453"/>
      <c r="T5" s="453"/>
      <c r="U5" s="453"/>
      <c r="V5" s="453"/>
    </row>
    <row r="6" spans="1:22" ht="18" x14ac:dyDescent="0.25">
      <c r="A6" s="26"/>
      <c r="B6" s="26"/>
      <c r="C6" s="75"/>
      <c r="D6" s="73"/>
      <c r="E6" s="74"/>
      <c r="F6" s="74"/>
      <c r="G6" s="100"/>
      <c r="H6" s="100"/>
      <c r="I6" s="100"/>
      <c r="J6" s="99"/>
      <c r="K6" s="99"/>
      <c r="O6"/>
    </row>
    <row r="7" spans="1:22" ht="15.75" x14ac:dyDescent="0.2">
      <c r="A7" s="26"/>
      <c r="B7" s="26"/>
      <c r="C7" s="75"/>
      <c r="D7" s="73"/>
      <c r="E7" s="74"/>
      <c r="F7" s="74"/>
      <c r="G7" s="73"/>
      <c r="H7" s="73"/>
      <c r="I7" s="73"/>
      <c r="J7" s="26"/>
      <c r="O7"/>
    </row>
    <row r="8" spans="1:22" ht="15.75" x14ac:dyDescent="0.2">
      <c r="A8" s="26"/>
      <c r="B8" s="26"/>
      <c r="C8" s="75"/>
      <c r="D8" s="73"/>
      <c r="E8" s="74"/>
      <c r="F8" s="74"/>
      <c r="G8" s="73"/>
      <c r="H8" s="73"/>
      <c r="I8" s="73"/>
      <c r="J8" s="26"/>
      <c r="O8"/>
    </row>
    <row r="9" spans="1:22" ht="15.75" x14ac:dyDescent="0.2">
      <c r="A9" s="26"/>
      <c r="C9" s="75"/>
      <c r="D9" s="73"/>
      <c r="E9" s="74"/>
      <c r="F9" s="74"/>
      <c r="G9" s="73"/>
      <c r="H9" s="73"/>
      <c r="I9" s="73"/>
      <c r="J9" s="26"/>
      <c r="O9"/>
    </row>
    <row r="10" spans="1:22" ht="15.75" x14ac:dyDescent="0.2">
      <c r="A10" s="26"/>
      <c r="C10" s="75"/>
      <c r="D10" s="73"/>
      <c r="E10" s="74"/>
      <c r="F10" s="74"/>
      <c r="G10" s="73"/>
      <c r="H10" s="73"/>
      <c r="I10" s="73"/>
      <c r="J10" s="26"/>
      <c r="O10"/>
    </row>
    <row r="11" spans="1:22" ht="15.75" x14ac:dyDescent="0.2">
      <c r="A11" s="26"/>
      <c r="C11" s="75"/>
      <c r="D11" s="73"/>
      <c r="E11" s="74"/>
      <c r="F11" s="74"/>
      <c r="G11" s="73"/>
      <c r="H11" s="73"/>
      <c r="I11" s="73"/>
      <c r="J11" s="26"/>
      <c r="O11"/>
    </row>
    <row r="12" spans="1:22" ht="15.75" x14ac:dyDescent="0.2">
      <c r="A12" s="26"/>
      <c r="C12" s="75"/>
      <c r="D12" s="73"/>
      <c r="E12" s="74"/>
      <c r="F12" s="74"/>
      <c r="G12" s="73"/>
      <c r="H12" s="73"/>
      <c r="I12" s="73"/>
      <c r="J12" s="26"/>
      <c r="O12"/>
    </row>
    <row r="13" spans="1:22" ht="15.75" x14ac:dyDescent="0.2">
      <c r="A13" s="26"/>
      <c r="B13" s="26"/>
      <c r="C13" s="75"/>
      <c r="D13" s="73"/>
      <c r="E13" s="74"/>
      <c r="F13" s="74"/>
      <c r="G13" s="73"/>
      <c r="H13" s="73"/>
      <c r="I13" s="73"/>
      <c r="J13" s="26"/>
      <c r="O13"/>
    </row>
    <row r="14" spans="1:22" ht="15.75" x14ac:dyDescent="0.2">
      <c r="A14" s="26"/>
      <c r="B14" s="26"/>
      <c r="C14" s="75"/>
      <c r="D14" s="73"/>
      <c r="E14" s="73"/>
      <c r="F14" s="73"/>
      <c r="G14" s="73"/>
      <c r="H14" s="73"/>
      <c r="I14" s="73"/>
      <c r="J14" s="26"/>
      <c r="O14"/>
    </row>
    <row r="15" spans="1:22" ht="15.75" x14ac:dyDescent="0.2">
      <c r="A15" s="26"/>
      <c r="B15" s="26"/>
      <c r="C15" s="75"/>
      <c r="D15" s="73"/>
      <c r="E15" s="73"/>
      <c r="F15" s="73"/>
      <c r="G15" s="73"/>
      <c r="H15" s="73"/>
      <c r="I15" s="73"/>
      <c r="J15" s="26"/>
      <c r="O15"/>
    </row>
    <row r="16" spans="1:22" ht="15" x14ac:dyDescent="0.2">
      <c r="A16" s="26"/>
      <c r="B16" s="26"/>
      <c r="C16" s="73"/>
      <c r="D16" s="73"/>
      <c r="E16" s="73"/>
      <c r="F16" s="73"/>
      <c r="G16" s="73"/>
      <c r="H16" s="73"/>
      <c r="I16" s="73"/>
      <c r="J16" s="26"/>
      <c r="O16"/>
    </row>
    <row r="17" spans="1:16" ht="15" x14ac:dyDescent="0.2">
      <c r="A17" s="26"/>
      <c r="B17" s="26"/>
      <c r="C17" s="73"/>
      <c r="D17" s="73"/>
      <c r="E17" s="73"/>
      <c r="F17" s="73"/>
      <c r="G17" s="73"/>
      <c r="H17" s="73"/>
      <c r="I17" s="73"/>
      <c r="J17" s="26"/>
      <c r="O17"/>
    </row>
    <row r="18" spans="1:16" ht="15" x14ac:dyDescent="0.2">
      <c r="A18" s="26"/>
      <c r="B18" s="26"/>
      <c r="C18" s="73"/>
      <c r="D18" s="73"/>
      <c r="E18" s="73"/>
      <c r="F18" s="73"/>
      <c r="G18" s="73"/>
      <c r="H18" s="73"/>
      <c r="I18" s="73"/>
      <c r="J18" s="26"/>
      <c r="O18"/>
    </row>
    <row r="19" spans="1:16" ht="15" x14ac:dyDescent="0.2">
      <c r="A19" s="26"/>
      <c r="B19" s="26"/>
      <c r="C19" s="73"/>
      <c r="D19" s="73"/>
      <c r="E19" s="73"/>
      <c r="F19" s="73"/>
      <c r="G19" s="73"/>
      <c r="H19" s="73"/>
      <c r="I19" s="73"/>
      <c r="J19" s="26"/>
      <c r="O19"/>
      <c r="P19" s="85"/>
    </row>
    <row r="20" spans="1:16" ht="15" x14ac:dyDescent="0.2">
      <c r="A20" s="26"/>
      <c r="B20" s="26"/>
      <c r="C20" s="26"/>
      <c r="D20" s="26"/>
      <c r="E20" s="26"/>
      <c r="F20" s="26"/>
      <c r="G20" s="26"/>
      <c r="H20" s="26"/>
      <c r="I20" s="26"/>
      <c r="J20" s="26"/>
      <c r="O20"/>
    </row>
    <row r="21" spans="1:16" ht="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O21"/>
    </row>
    <row r="22" spans="1:16" ht="15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O22"/>
    </row>
    <row r="23" spans="1:16" ht="15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O23"/>
    </row>
    <row r="24" spans="1:16" ht="15" x14ac:dyDescent="0.2">
      <c r="A24" s="26"/>
      <c r="B24" s="26"/>
      <c r="C24" s="26"/>
      <c r="D24" s="26"/>
      <c r="E24" s="26"/>
      <c r="F24" s="26"/>
      <c r="G24" s="26"/>
      <c r="H24" s="26"/>
      <c r="I24" s="26"/>
      <c r="J24" s="26"/>
    </row>
    <row r="25" spans="1:16" ht="15" x14ac:dyDescent="0.2">
      <c r="A25" s="26"/>
      <c r="B25" s="26"/>
      <c r="C25" s="26"/>
      <c r="D25" s="26"/>
      <c r="E25" s="26"/>
      <c r="F25" s="26"/>
      <c r="G25" s="26"/>
      <c r="H25" s="26"/>
      <c r="I25" s="26"/>
      <c r="J25" s="26"/>
    </row>
    <row r="26" spans="1:16" ht="15" x14ac:dyDescent="0.2">
      <c r="A26" s="26"/>
      <c r="B26" s="26"/>
      <c r="C26" s="26"/>
      <c r="D26" s="26"/>
      <c r="E26" s="26"/>
      <c r="F26" s="26"/>
      <c r="G26" s="26"/>
      <c r="H26" s="26"/>
      <c r="I26" s="26"/>
      <c r="J26" s="26"/>
    </row>
    <row r="27" spans="1:16" ht="15" x14ac:dyDescent="0.2">
      <c r="A27" s="26"/>
      <c r="B27" s="26"/>
      <c r="C27" s="26"/>
      <c r="D27" s="26"/>
      <c r="E27" s="26"/>
      <c r="F27" s="26"/>
      <c r="G27" s="26"/>
      <c r="H27" s="26"/>
      <c r="I27" s="26"/>
      <c r="J27" s="26"/>
    </row>
    <row r="28" spans="1:16" ht="15" x14ac:dyDescent="0.2">
      <c r="A28" s="26"/>
      <c r="B28" s="26"/>
      <c r="C28" s="26"/>
      <c r="D28" s="26"/>
      <c r="E28" s="26"/>
      <c r="F28" s="26"/>
      <c r="G28" s="26"/>
      <c r="H28" s="26"/>
      <c r="I28" s="26"/>
      <c r="J28" s="26"/>
    </row>
    <row r="29" spans="1:16" ht="15" x14ac:dyDescent="0.2">
      <c r="A29" s="26"/>
      <c r="B29" s="26"/>
      <c r="C29" s="26"/>
      <c r="D29" s="26"/>
      <c r="E29" s="26"/>
      <c r="F29" s="26"/>
      <c r="G29" s="26"/>
      <c r="H29" s="26"/>
      <c r="I29" s="26"/>
      <c r="J29" s="26"/>
    </row>
    <row r="30" spans="1:16" ht="15" x14ac:dyDescent="0.2">
      <c r="A30" s="26"/>
      <c r="B30" s="26"/>
      <c r="C30" s="26"/>
      <c r="D30" s="26"/>
      <c r="E30" s="26"/>
      <c r="F30" s="26"/>
      <c r="G30" s="26"/>
      <c r="H30" s="26"/>
      <c r="I30" s="26"/>
      <c r="J30" s="26"/>
    </row>
    <row r="31" spans="1:16" ht="15" x14ac:dyDescent="0.2">
      <c r="A31" s="26"/>
      <c r="B31" s="26"/>
      <c r="C31" s="26"/>
      <c r="D31" s="26"/>
      <c r="E31" s="26"/>
      <c r="F31" s="26"/>
      <c r="G31" s="26"/>
      <c r="H31" s="26"/>
      <c r="I31" s="26"/>
      <c r="J31" s="26"/>
    </row>
    <row r="32" spans="1:16" ht="15" x14ac:dyDescent="0.2">
      <c r="A32" s="26"/>
      <c r="B32" s="26"/>
      <c r="C32" s="26"/>
      <c r="D32" s="26"/>
      <c r="E32" s="26"/>
      <c r="F32" s="26"/>
      <c r="G32" s="26"/>
      <c r="H32" s="26"/>
      <c r="I32" s="26"/>
      <c r="J32" s="26"/>
    </row>
    <row r="33" spans="1:10" ht="15" x14ac:dyDescent="0.2">
      <c r="A33" s="26"/>
      <c r="B33" s="26"/>
      <c r="C33" s="26"/>
      <c r="D33" s="26"/>
      <c r="E33" s="26"/>
      <c r="F33" s="26"/>
      <c r="G33" s="26"/>
      <c r="H33" s="36"/>
      <c r="I33" s="26"/>
      <c r="J33" s="26"/>
    </row>
    <row r="35" spans="1:10" hidden="1" x14ac:dyDescent="0.2"/>
    <row r="36" spans="1:10" hidden="1" x14ac:dyDescent="0.2"/>
    <row r="37" spans="1:10" hidden="1" x14ac:dyDescent="0.2"/>
    <row r="38" spans="1:10" hidden="1" x14ac:dyDescent="0.2"/>
    <row r="39" spans="1:10" hidden="1" x14ac:dyDescent="0.2"/>
    <row r="42" spans="1:10" x14ac:dyDescent="0.2">
      <c r="I42" s="19"/>
    </row>
    <row r="46" spans="1:10" ht="15.75" x14ac:dyDescent="0.25">
      <c r="I46" s="91"/>
    </row>
    <row r="51" ht="13.5" customHeight="1" x14ac:dyDescent="0.2"/>
  </sheetData>
  <mergeCells count="2">
    <mergeCell ref="D4:O4"/>
    <mergeCell ref="D5:V5"/>
  </mergeCells>
  <pageMargins left="0.79" right="1.01" top="1.08" bottom="0.75" header="0.3" footer="0.3"/>
  <pageSetup paperSize="9" scale="46" orientation="landscape" r:id="rId1"/>
  <headerFooter>
    <oddFooter xml:space="preserve">&amp;C&amp;16
 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rightToLeft="1" tabSelected="1" zoomScale="75" zoomScaleNormal="75" workbookViewId="0">
      <selection activeCell="C52" sqref="C52"/>
    </sheetView>
  </sheetViews>
  <sheetFormatPr defaultRowHeight="12.75" x14ac:dyDescent="0.2"/>
  <cols>
    <col min="1" max="1" width="11.140625" customWidth="1"/>
    <col min="2" max="2" width="9" customWidth="1"/>
    <col min="3" max="3" width="6.85546875" customWidth="1"/>
    <col min="4" max="4" width="12.85546875" customWidth="1"/>
    <col min="5" max="5" width="16.140625" customWidth="1"/>
    <col min="6" max="6" width="12" customWidth="1"/>
    <col min="7" max="7" width="8.42578125" customWidth="1"/>
    <col min="8" max="8" width="13" customWidth="1"/>
    <col min="9" max="9" width="9.28515625" bestFit="1" customWidth="1"/>
    <col min="10" max="10" width="18.85546875" customWidth="1"/>
    <col min="11" max="11" width="8" customWidth="1"/>
  </cols>
  <sheetData>
    <row r="1" spans="1:11" ht="15.75" x14ac:dyDescent="0.2">
      <c r="A1" s="454" t="s">
        <v>87</v>
      </c>
      <c r="B1" s="454"/>
      <c r="C1" s="454"/>
      <c r="D1" s="454"/>
      <c r="E1" s="454"/>
      <c r="F1" s="454"/>
      <c r="G1" s="454"/>
      <c r="H1" s="454"/>
      <c r="I1" s="454"/>
      <c r="J1" s="454"/>
      <c r="K1" s="142"/>
    </row>
    <row r="2" spans="1:11" x14ac:dyDescent="0.2">
      <c r="A2" s="455" t="s">
        <v>116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</row>
    <row r="3" spans="1:11" x14ac:dyDescent="0.2">
      <c r="A3" s="455"/>
      <c r="B3" s="455"/>
      <c r="C3" s="455"/>
      <c r="D3" s="455"/>
      <c r="E3" s="455"/>
      <c r="F3" s="455"/>
      <c r="G3" s="455"/>
      <c r="H3" s="455"/>
      <c r="I3" s="455"/>
      <c r="J3" s="455"/>
      <c r="K3" s="455"/>
    </row>
    <row r="4" spans="1:11" ht="16.5" thickBot="1" x14ac:dyDescent="0.3">
      <c r="A4" s="456"/>
      <c r="B4" s="456"/>
      <c r="C4" s="143"/>
      <c r="D4" s="144"/>
      <c r="E4" s="144"/>
      <c r="F4" s="144"/>
      <c r="G4" s="144"/>
      <c r="H4" s="144"/>
      <c r="I4" s="144"/>
      <c r="J4" s="144"/>
      <c r="K4" s="145"/>
    </row>
    <row r="5" spans="1:11" ht="49.5" thickTop="1" thickBot="1" x14ac:dyDescent="0.25">
      <c r="A5" s="356" t="s">
        <v>75</v>
      </c>
      <c r="B5" s="150" t="s">
        <v>16</v>
      </c>
      <c r="C5" s="151" t="s">
        <v>105</v>
      </c>
      <c r="D5" s="151" t="s">
        <v>27</v>
      </c>
      <c r="E5" s="151" t="s">
        <v>28</v>
      </c>
      <c r="F5" s="151" t="s">
        <v>39</v>
      </c>
      <c r="G5" s="151" t="s">
        <v>54</v>
      </c>
      <c r="H5" s="151" t="s">
        <v>40</v>
      </c>
      <c r="I5" s="151" t="s">
        <v>124</v>
      </c>
      <c r="J5" s="151" t="s">
        <v>56</v>
      </c>
      <c r="K5" s="151" t="s">
        <v>112</v>
      </c>
    </row>
    <row r="6" spans="1:11" ht="15.75" x14ac:dyDescent="0.2">
      <c r="A6" s="146" t="s">
        <v>1</v>
      </c>
      <c r="B6" s="357">
        <v>79</v>
      </c>
      <c r="C6" s="403">
        <f>B6/B21*100</f>
        <v>0.48964918805008062</v>
      </c>
      <c r="D6" s="357">
        <v>22214</v>
      </c>
      <c r="E6" s="357">
        <v>25736</v>
      </c>
      <c r="F6" s="357">
        <v>154</v>
      </c>
      <c r="G6" s="357">
        <v>12</v>
      </c>
      <c r="H6" s="357">
        <v>868</v>
      </c>
      <c r="I6" s="357">
        <v>7</v>
      </c>
      <c r="J6" s="357">
        <v>5945550</v>
      </c>
      <c r="K6" s="358">
        <f>J6/J21*100</f>
        <v>0.43422414873967324</v>
      </c>
    </row>
    <row r="7" spans="1:11" ht="15.75" x14ac:dyDescent="0.2">
      <c r="A7" s="147" t="s">
        <v>37</v>
      </c>
      <c r="B7" s="359">
        <v>898</v>
      </c>
      <c r="C7" s="404">
        <f>B7/B21*100</f>
        <v>5.5658857072021819</v>
      </c>
      <c r="D7" s="359">
        <v>229578</v>
      </c>
      <c r="E7" s="359">
        <v>265986</v>
      </c>
      <c r="F7" s="359">
        <v>1642</v>
      </c>
      <c r="G7" s="359">
        <v>32</v>
      </c>
      <c r="H7" s="359">
        <v>8561</v>
      </c>
      <c r="I7" s="359">
        <v>25</v>
      </c>
      <c r="J7" s="359">
        <v>79838200</v>
      </c>
      <c r="K7" s="360">
        <f>J7/J21*100</f>
        <v>5.8308608004150635</v>
      </c>
    </row>
    <row r="8" spans="1:11" ht="15.75" x14ac:dyDescent="0.2">
      <c r="A8" s="148" t="s">
        <v>3</v>
      </c>
      <c r="B8" s="361">
        <v>1539</v>
      </c>
      <c r="C8" s="405">
        <f>B8/B21*100</f>
        <v>9.5388620304946077</v>
      </c>
      <c r="D8" s="361">
        <v>423753</v>
      </c>
      <c r="E8" s="361">
        <v>358240</v>
      </c>
      <c r="F8" s="361">
        <v>2443</v>
      </c>
      <c r="G8" s="361">
        <v>1</v>
      </c>
      <c r="H8" s="361">
        <v>10837</v>
      </c>
      <c r="I8" s="361">
        <v>2</v>
      </c>
      <c r="J8" s="361">
        <v>94769415</v>
      </c>
      <c r="K8" s="362">
        <f>J8/J21*100</f>
        <v>6.9213392461474248</v>
      </c>
    </row>
    <row r="9" spans="1:11" ht="15.75" x14ac:dyDescent="0.2">
      <c r="A9" s="143" t="s">
        <v>5</v>
      </c>
      <c r="B9" s="359">
        <v>437</v>
      </c>
      <c r="C9" s="404">
        <f>B9/B21*100</f>
        <v>2.7085657617453824</v>
      </c>
      <c r="D9" s="359">
        <v>131024</v>
      </c>
      <c r="E9" s="359">
        <v>125055</v>
      </c>
      <c r="F9" s="359">
        <v>704</v>
      </c>
      <c r="G9" s="359">
        <v>0</v>
      </c>
      <c r="H9" s="359">
        <v>3131</v>
      </c>
      <c r="I9" s="359">
        <v>0</v>
      </c>
      <c r="J9" s="359">
        <v>41278020</v>
      </c>
      <c r="K9" s="360">
        <f>J9/J21*100</f>
        <v>3.0146770435299017</v>
      </c>
    </row>
    <row r="10" spans="1:11" ht="15.75" x14ac:dyDescent="0.2">
      <c r="A10" s="148" t="s">
        <v>4</v>
      </c>
      <c r="B10" s="361">
        <v>3765</v>
      </c>
      <c r="C10" s="405">
        <f>B10/B21*100</f>
        <v>23.335812569728525</v>
      </c>
      <c r="D10" s="361">
        <v>1138658</v>
      </c>
      <c r="E10" s="361">
        <v>1234321</v>
      </c>
      <c r="F10" s="361">
        <v>7083</v>
      </c>
      <c r="G10" s="361">
        <v>78</v>
      </c>
      <c r="H10" s="361">
        <v>35329</v>
      </c>
      <c r="I10" s="361">
        <v>52</v>
      </c>
      <c r="J10" s="361">
        <v>481687013</v>
      </c>
      <c r="K10" s="405">
        <f>J10/J21*100</f>
        <v>35.179274109019509</v>
      </c>
    </row>
    <row r="11" spans="1:11" ht="15.75" x14ac:dyDescent="0.2">
      <c r="A11" s="143" t="s">
        <v>6</v>
      </c>
      <c r="B11" s="359">
        <v>1393</v>
      </c>
      <c r="C11" s="404">
        <f>B11/B21*100</f>
        <v>8.6339407462501541</v>
      </c>
      <c r="D11" s="359">
        <v>363241</v>
      </c>
      <c r="E11" s="359">
        <v>305851</v>
      </c>
      <c r="F11" s="359">
        <v>2180</v>
      </c>
      <c r="G11" s="359">
        <v>0</v>
      </c>
      <c r="H11" s="359">
        <v>9814</v>
      </c>
      <c r="I11" s="359">
        <v>1</v>
      </c>
      <c r="J11" s="359">
        <v>116734692</v>
      </c>
      <c r="K11" s="360">
        <f>J11/J21*100</f>
        <v>8.5255396493323499</v>
      </c>
    </row>
    <row r="12" spans="1:11" ht="15.75" x14ac:dyDescent="0.2">
      <c r="A12" s="148" t="s">
        <v>7</v>
      </c>
      <c r="B12" s="361">
        <v>955</v>
      </c>
      <c r="C12" s="405">
        <f>B12/B21*100</f>
        <v>5.9191768935167968</v>
      </c>
      <c r="D12" s="361">
        <v>224617</v>
      </c>
      <c r="E12" s="361">
        <v>199171</v>
      </c>
      <c r="F12" s="361">
        <v>1367</v>
      </c>
      <c r="G12" s="361">
        <v>19</v>
      </c>
      <c r="H12" s="361">
        <v>6556</v>
      </c>
      <c r="I12" s="361">
        <v>10</v>
      </c>
      <c r="J12" s="361">
        <v>65278601</v>
      </c>
      <c r="K12" s="362">
        <f>J12/J21*100</f>
        <v>4.7675227607440496</v>
      </c>
    </row>
    <row r="13" spans="1:11" ht="15.75" x14ac:dyDescent="0.2">
      <c r="A13" s="143" t="s">
        <v>12</v>
      </c>
      <c r="B13" s="359">
        <v>1089</v>
      </c>
      <c r="C13" s="404">
        <f>B13/B21*100</f>
        <v>6.7497210859055414</v>
      </c>
      <c r="D13" s="359">
        <v>269283</v>
      </c>
      <c r="E13" s="359">
        <v>291383</v>
      </c>
      <c r="F13" s="359">
        <v>1731</v>
      </c>
      <c r="G13" s="359">
        <v>0</v>
      </c>
      <c r="H13" s="359">
        <v>8455</v>
      </c>
      <c r="I13" s="359">
        <v>0</v>
      </c>
      <c r="J13" s="359">
        <v>80603392</v>
      </c>
      <c r="K13" s="360">
        <f>J13/J21*100</f>
        <v>5.8867454275433211</v>
      </c>
    </row>
    <row r="14" spans="1:11" ht="17.25" customHeight="1" x14ac:dyDescent="0.2">
      <c r="A14" s="148" t="s">
        <v>2</v>
      </c>
      <c r="B14" s="361">
        <v>370</v>
      </c>
      <c r="C14" s="405">
        <f>B14/B21*100</f>
        <v>2.2932936655510101</v>
      </c>
      <c r="D14" s="361">
        <v>97896</v>
      </c>
      <c r="E14" s="361">
        <v>70706</v>
      </c>
      <c r="F14" s="361">
        <v>443</v>
      </c>
      <c r="G14" s="361">
        <v>0</v>
      </c>
      <c r="H14" s="361">
        <v>2623</v>
      </c>
      <c r="I14" s="361">
        <v>0</v>
      </c>
      <c r="J14" s="361">
        <v>22658300</v>
      </c>
      <c r="K14" s="362">
        <f>J14/J21*100</f>
        <v>1.6548142778024133</v>
      </c>
    </row>
    <row r="15" spans="1:11" ht="15.75" x14ac:dyDescent="0.2">
      <c r="A15" s="143" t="s">
        <v>8</v>
      </c>
      <c r="B15" s="359">
        <v>920</v>
      </c>
      <c r="C15" s="404">
        <f>B15/B21*100</f>
        <v>5.7022437089376474</v>
      </c>
      <c r="D15" s="359">
        <v>241324</v>
      </c>
      <c r="E15" s="359">
        <v>179148</v>
      </c>
      <c r="F15" s="359">
        <v>1303</v>
      </c>
      <c r="G15" s="359">
        <v>49</v>
      </c>
      <c r="H15" s="359">
        <v>6287</v>
      </c>
      <c r="I15" s="359">
        <v>8</v>
      </c>
      <c r="J15" s="359">
        <v>73657750</v>
      </c>
      <c r="K15" s="360">
        <f>J15/J21*100</f>
        <v>5.3794810895257239</v>
      </c>
    </row>
    <row r="16" spans="1:11" ht="15.75" x14ac:dyDescent="0.2">
      <c r="A16" s="148" t="s">
        <v>9</v>
      </c>
      <c r="B16" s="361">
        <v>704</v>
      </c>
      <c r="C16" s="405">
        <f>B16/B21*100</f>
        <v>4.3634560555348951</v>
      </c>
      <c r="D16" s="361">
        <v>178254</v>
      </c>
      <c r="E16" s="361">
        <v>125106</v>
      </c>
      <c r="F16" s="361">
        <v>746</v>
      </c>
      <c r="G16" s="361">
        <v>0</v>
      </c>
      <c r="H16" s="361">
        <v>4093</v>
      </c>
      <c r="I16" s="361">
        <v>0</v>
      </c>
      <c r="J16" s="361">
        <v>37643630</v>
      </c>
      <c r="K16" s="362">
        <f>J16/J21*100</f>
        <v>2.7492449297745756</v>
      </c>
    </row>
    <row r="17" spans="1:11" ht="15.75" x14ac:dyDescent="0.2">
      <c r="A17" s="143" t="s">
        <v>10</v>
      </c>
      <c r="B17" s="359">
        <v>710</v>
      </c>
      <c r="C17" s="404">
        <f>B17/B21*100</f>
        <v>4.4006446014627487</v>
      </c>
      <c r="D17" s="359">
        <v>173001</v>
      </c>
      <c r="E17" s="359">
        <v>139493</v>
      </c>
      <c r="F17" s="359">
        <v>786</v>
      </c>
      <c r="G17" s="359">
        <v>1</v>
      </c>
      <c r="H17" s="359">
        <v>3050</v>
      </c>
      <c r="I17" s="359">
        <v>1</v>
      </c>
      <c r="J17" s="359">
        <v>51602345</v>
      </c>
      <c r="K17" s="360">
        <f>J17/J21*100</f>
        <v>3.7686983257387348</v>
      </c>
    </row>
    <row r="18" spans="1:11" ht="15.75" x14ac:dyDescent="0.2">
      <c r="A18" s="148" t="s">
        <v>11</v>
      </c>
      <c r="B18" s="361">
        <v>1235</v>
      </c>
      <c r="C18" s="405">
        <f>B18/B21*100</f>
        <v>7.6546423701499942</v>
      </c>
      <c r="D18" s="361">
        <v>287120</v>
      </c>
      <c r="E18" s="361">
        <v>239125</v>
      </c>
      <c r="F18" s="361">
        <v>1485</v>
      </c>
      <c r="G18" s="361">
        <v>0</v>
      </c>
      <c r="H18" s="361">
        <v>7695</v>
      </c>
      <c r="I18" s="361">
        <v>0</v>
      </c>
      <c r="J18" s="361">
        <v>60060550</v>
      </c>
      <c r="K18" s="362">
        <f>J18/J21*100</f>
        <v>4.3864303885404343</v>
      </c>
    </row>
    <row r="19" spans="1:11" ht="15.75" x14ac:dyDescent="0.2">
      <c r="A19" s="143" t="s">
        <v>13</v>
      </c>
      <c r="B19" s="359">
        <v>847</v>
      </c>
      <c r="C19" s="404">
        <f>B19/B21*100</f>
        <v>5.2497830668154206</v>
      </c>
      <c r="D19" s="359">
        <v>191400</v>
      </c>
      <c r="E19" s="359">
        <v>151689</v>
      </c>
      <c r="F19" s="359">
        <v>882</v>
      </c>
      <c r="G19" s="359">
        <v>1</v>
      </c>
      <c r="H19" s="359">
        <v>4435</v>
      </c>
      <c r="I19" s="359">
        <v>0</v>
      </c>
      <c r="J19" s="359">
        <v>43468838</v>
      </c>
      <c r="K19" s="360">
        <f>J19/J21*100</f>
        <v>3.174680084643601</v>
      </c>
    </row>
    <row r="20" spans="1:11" ht="15.75" x14ac:dyDescent="0.2">
      <c r="A20" s="148" t="s">
        <v>14</v>
      </c>
      <c r="B20" s="361">
        <v>1193</v>
      </c>
      <c r="C20" s="405">
        <f>B20/B21*100</f>
        <v>7.3943225486550146</v>
      </c>
      <c r="D20" s="361">
        <v>294948</v>
      </c>
      <c r="E20" s="361">
        <v>292951</v>
      </c>
      <c r="F20" s="361">
        <v>2030</v>
      </c>
      <c r="G20" s="361">
        <v>0</v>
      </c>
      <c r="H20" s="361">
        <v>7002</v>
      </c>
      <c r="I20" s="361">
        <v>0</v>
      </c>
      <c r="J20" s="361">
        <v>114008930</v>
      </c>
      <c r="K20" s="362">
        <f>J20/J21*100</f>
        <v>8.3264677915366967</v>
      </c>
    </row>
    <row r="21" spans="1:11" ht="16.5" thickBot="1" x14ac:dyDescent="0.25">
      <c r="A21" s="149" t="s">
        <v>0</v>
      </c>
      <c r="B21" s="363">
        <v>16134</v>
      </c>
      <c r="C21" s="406">
        <f>SUM(C6:C20)</f>
        <v>100</v>
      </c>
      <c r="D21" s="363">
        <v>4266311</v>
      </c>
      <c r="E21" s="363">
        <v>4003961</v>
      </c>
      <c r="F21" s="363">
        <v>24979</v>
      </c>
      <c r="G21" s="363">
        <v>193</v>
      </c>
      <c r="H21" s="363">
        <v>118736</v>
      </c>
      <c r="I21" s="363">
        <v>106</v>
      </c>
      <c r="J21" s="363">
        <v>1369235225</v>
      </c>
      <c r="K21" s="364">
        <f>SUM(K6:K20)</f>
        <v>100.00000007303348</v>
      </c>
    </row>
    <row r="22" spans="1:11" ht="16.5" thickTop="1" x14ac:dyDescent="0.2">
      <c r="A22" s="457" t="s">
        <v>106</v>
      </c>
      <c r="B22" s="457"/>
      <c r="C22" s="457"/>
      <c r="D22" s="457"/>
      <c r="E22" s="457"/>
      <c r="F22" s="457"/>
      <c r="G22" s="457"/>
      <c r="H22" s="457"/>
      <c r="I22" s="457"/>
      <c r="J22" s="457"/>
      <c r="K22" s="115"/>
    </row>
  </sheetData>
  <mergeCells count="4">
    <mergeCell ref="A1:J1"/>
    <mergeCell ref="A2:K3"/>
    <mergeCell ref="A4:B4"/>
    <mergeCell ref="A22:J22"/>
  </mergeCells>
  <pageMargins left="0.7" right="1.18" top="1.76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20</vt:i4>
      </vt:variant>
    </vt:vector>
  </HeadingPairs>
  <TitlesOfParts>
    <vt:vector size="43" baseType="lpstr">
      <vt:lpstr>2</vt:lpstr>
      <vt:lpstr>رسم جدول2</vt:lpstr>
      <vt:lpstr>3</vt:lpstr>
      <vt:lpstr>رسم جدول 3</vt:lpstr>
      <vt:lpstr>4</vt:lpstr>
      <vt:lpstr>رسم جدول4</vt:lpstr>
      <vt:lpstr>5</vt:lpstr>
      <vt:lpstr>رسم جدول5</vt:lpstr>
      <vt:lpstr>6</vt:lpstr>
      <vt:lpstr>7</vt:lpstr>
      <vt:lpstr>8و9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Sheet1</vt:lpstr>
      <vt:lpstr>Sheet2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'3'!Print_Area</vt:lpstr>
      <vt:lpstr>'5'!Print_Area</vt:lpstr>
      <vt:lpstr>'6'!Print_Area</vt:lpstr>
      <vt:lpstr>'7'!Print_Area</vt:lpstr>
      <vt:lpstr>'8و9'!Print_Area</vt:lpstr>
      <vt:lpstr>'رسم جدول 3'!Print_Area</vt:lpstr>
      <vt:lpstr>'رسم جدول2'!Print_Area</vt:lpstr>
      <vt:lpstr>'رسم جدول4'!Print_Area</vt:lpstr>
      <vt:lpstr>'رسم جدول5'!Print_Area</vt:lpstr>
    </vt:vector>
  </TitlesOfParts>
  <Company>planning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meth</dc:creator>
  <cp:lastModifiedBy>Amal Turke2</cp:lastModifiedBy>
  <cp:lastPrinted>2019-05-30T04:52:55Z</cp:lastPrinted>
  <dcterms:created xsi:type="dcterms:W3CDTF">2004-12-06T16:48:04Z</dcterms:created>
  <dcterms:modified xsi:type="dcterms:W3CDTF">2019-05-30T04:54:15Z</dcterms:modified>
</cp:coreProperties>
</file>